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charts/style1.xml" ContentType="application/vnd.ms-office.chartstyle+xml"/>
  <Override PartName="/xl/charts/colors1.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jvelasquezc\Documents\JMVC 5698 2017\ABRIL\5. INDICADORES DE GESTIÓN\REPORTES ABRIL 17\ÚLTIMAS VERSIONES\"/>
    </mc:Choice>
  </mc:AlternateContent>
  <bookViews>
    <workbookView xWindow="0" yWindow="0" windowWidth="19200" windowHeight="11595" tabRatio="501" activeTab="1"/>
  </bookViews>
  <sheets>
    <sheet name="TIC1" sheetId="50" r:id="rId1"/>
    <sheet name="TIC2" sheetId="52" r:id="rId2"/>
    <sheet name="TIC3" sheetId="55" r:id="rId3"/>
    <sheet name="TIC4" sheetId="61" r:id="rId4"/>
    <sheet name="1168 1" sheetId="58" r:id="rId5"/>
    <sheet name="SGSI 1" sheetId="59" r:id="rId6"/>
    <sheet name="SGSI 2" sheetId="60" r:id="rId7"/>
    <sheet name="Línea base indiador TIC4" sheetId="63" state="hidden" r:id="rId8"/>
  </sheets>
  <externalReferences>
    <externalReference r:id="rId9"/>
  </externalReferences>
  <definedNames>
    <definedName name="_xlnm.Print_Area" localSheetId="4">'1168 1'!$A$1:$AO$31</definedName>
    <definedName name="_xlnm.Print_Area" localSheetId="5">'SGSI 1'!$A$1:$AO$37</definedName>
    <definedName name="_xlnm.Print_Area" localSheetId="6">'SGSI 2'!$A$1:$AO$34</definedName>
    <definedName name="_xlnm.Print_Area" localSheetId="0">'TIC1'!$A$1:$AO$37</definedName>
    <definedName name="_xlnm.Print_Area" localSheetId="1">'TIC2'!$A$1:$AO$37</definedName>
    <definedName name="_xlnm.Print_Area" localSheetId="2">'TIC3'!$A$1:$AO$48</definedName>
    <definedName name="_xlnm.Print_Area" localSheetId="3">'TIC4'!$A$1:$AO$37</definedName>
  </definedNames>
  <calcPr calcId="152511"/>
</workbook>
</file>

<file path=xl/calcChain.xml><?xml version="1.0" encoding="utf-8"?>
<calcChain xmlns="http://schemas.openxmlformats.org/spreadsheetml/2006/main">
  <c r="M23" i="52" l="1"/>
  <c r="F56" i="55" l="1"/>
  <c r="F54" i="55"/>
  <c r="E56" i="55"/>
  <c r="D56" i="55"/>
  <c r="G56" i="55" s="1"/>
  <c r="G55" i="55"/>
  <c r="E55" i="55"/>
  <c r="E57" i="55" s="1"/>
  <c r="D55" i="55"/>
  <c r="D57" i="55" s="1"/>
  <c r="G54" i="55"/>
  <c r="I25" i="55"/>
  <c r="E25" i="55"/>
  <c r="I24" i="55"/>
  <c r="E24" i="55"/>
  <c r="I23" i="55"/>
  <c r="AS28" i="55" s="1"/>
  <c r="E23" i="55"/>
  <c r="AS27" i="55" s="1"/>
  <c r="F57" i="55" l="1"/>
  <c r="D58" i="55"/>
  <c r="E58" i="55"/>
  <c r="AS29" i="55"/>
  <c r="L39" i="61"/>
  <c r="F55" i="55"/>
  <c r="G57" i="55"/>
  <c r="M23" i="61"/>
  <c r="M39" i="61" s="1"/>
  <c r="M25" i="55"/>
  <c r="M24" i="55"/>
  <c r="M23" i="55"/>
  <c r="C35" i="63" l="1"/>
  <c r="B34" i="63"/>
  <c r="B33" i="63"/>
  <c r="B32" i="63"/>
  <c r="B31" i="63"/>
  <c r="B30" i="63"/>
  <c r="B29" i="63"/>
  <c r="B28" i="63"/>
  <c r="B27" i="63"/>
  <c r="B26" i="63"/>
  <c r="B25" i="63"/>
  <c r="B24" i="63"/>
  <c r="B23" i="63"/>
  <c r="C22" i="63"/>
  <c r="B22" i="63"/>
  <c r="D22" i="63" s="1"/>
  <c r="K17" i="63"/>
  <c r="Q17" i="63" s="1"/>
  <c r="K16" i="63"/>
  <c r="P16" i="63" s="1"/>
  <c r="K15" i="63"/>
  <c r="C32" i="63" s="1"/>
  <c r="D32" i="63" s="1"/>
  <c r="K14" i="63"/>
  <c r="N14" i="63" s="1"/>
  <c r="K13" i="63"/>
  <c r="M13" i="63" s="1"/>
  <c r="M12" i="63"/>
  <c r="K12" i="63"/>
  <c r="L12" i="63" s="1"/>
  <c r="P11" i="63"/>
  <c r="O11" i="63"/>
  <c r="K11" i="63"/>
  <c r="Q11" i="63" s="1"/>
  <c r="K10" i="63"/>
  <c r="Q10" i="63" s="1"/>
  <c r="K9" i="63"/>
  <c r="Q9" i="63" s="1"/>
  <c r="Q8" i="63"/>
  <c r="K8" i="63"/>
  <c r="P8" i="63" s="1"/>
  <c r="K7" i="63"/>
  <c r="C24" i="63" s="1"/>
  <c r="D24" i="63" s="1"/>
  <c r="P6" i="63"/>
  <c r="O6" i="63"/>
  <c r="K6" i="63"/>
  <c r="N6" i="63" s="1"/>
  <c r="K5" i="63"/>
  <c r="M5" i="63" s="1"/>
  <c r="N13" i="63" l="1"/>
  <c r="L15" i="63"/>
  <c r="O13" i="63"/>
  <c r="P15" i="63"/>
  <c r="C30" i="63"/>
  <c r="D30" i="63"/>
  <c r="Q31" i="61" s="1"/>
  <c r="L10" i="63"/>
  <c r="Q15" i="63"/>
  <c r="N5" i="63"/>
  <c r="P13" i="63"/>
  <c r="O5" i="63"/>
  <c r="P7" i="63"/>
  <c r="N12" i="63"/>
  <c r="P5" i="63"/>
  <c r="Q7" i="63"/>
  <c r="L11" i="63"/>
  <c r="O12" i="63"/>
  <c r="M16" i="63"/>
  <c r="L7" i="63"/>
  <c r="Q13" i="63"/>
  <c r="Q5" i="63"/>
  <c r="M11" i="63"/>
  <c r="P12" i="63"/>
  <c r="O14" i="63"/>
  <c r="Q16" i="63"/>
  <c r="M8" i="63"/>
  <c r="N11" i="63"/>
  <c r="Q12" i="63"/>
  <c r="P14" i="63"/>
  <c r="D26" i="63"/>
  <c r="C27" i="63"/>
  <c r="D27" i="63" s="1"/>
  <c r="Q6" i="63"/>
  <c r="L9" i="63"/>
  <c r="M10" i="63"/>
  <c r="Q14" i="63"/>
  <c r="L17" i="63"/>
  <c r="C25" i="63"/>
  <c r="D25" i="63" s="1"/>
  <c r="C33" i="63"/>
  <c r="D33" i="63" s="1"/>
  <c r="L8" i="63"/>
  <c r="M9" i="63"/>
  <c r="N10" i="63"/>
  <c r="L16" i="63"/>
  <c r="M17" i="63"/>
  <c r="C28" i="63"/>
  <c r="D28" i="63" s="1"/>
  <c r="C23" i="63"/>
  <c r="D23" i="63" s="1"/>
  <c r="C31" i="63"/>
  <c r="D31" i="63" s="1"/>
  <c r="O10" i="63"/>
  <c r="L6" i="63"/>
  <c r="M7" i="63"/>
  <c r="N8" i="63"/>
  <c r="O9" i="63"/>
  <c r="P10" i="63"/>
  <c r="L14" i="63"/>
  <c r="M15" i="63"/>
  <c r="N16" i="63"/>
  <c r="O17" i="63"/>
  <c r="C26" i="63"/>
  <c r="C34" i="63"/>
  <c r="D34" i="63" s="1"/>
  <c r="N9" i="63"/>
  <c r="N17" i="63"/>
  <c r="L5" i="63"/>
  <c r="M6" i="63"/>
  <c r="N7" i="63"/>
  <c r="O8" i="63"/>
  <c r="P9" i="63"/>
  <c r="L13" i="63"/>
  <c r="M14" i="63"/>
  <c r="N15" i="63"/>
  <c r="O16" i="63"/>
  <c r="P17" i="63"/>
  <c r="C29" i="63"/>
  <c r="D29" i="63" s="1"/>
  <c r="O7" i="63"/>
  <c r="O15" i="63"/>
  <c r="M37" i="55"/>
  <c r="M30" i="61" l="1"/>
  <c r="M29" i="61"/>
  <c r="M28" i="61"/>
  <c r="M27" i="61"/>
  <c r="M26" i="61"/>
  <c r="M25" i="61"/>
  <c r="M24" i="61"/>
  <c r="M27" i="60" l="1"/>
  <c r="M26" i="60"/>
  <c r="M25" i="60"/>
  <c r="M24" i="60"/>
  <c r="M23" i="60"/>
  <c r="M30" i="59"/>
  <c r="M29" i="59"/>
  <c r="M28" i="59"/>
  <c r="M27" i="59"/>
  <c r="M26" i="59"/>
  <c r="M25" i="59"/>
  <c r="M24" i="59"/>
  <c r="M23" i="59"/>
  <c r="M24" i="58" l="1"/>
  <c r="M23" i="58"/>
  <c r="M34" i="55" l="1"/>
  <c r="M33" i="55"/>
  <c r="M32" i="55"/>
  <c r="M31" i="55"/>
  <c r="M30" i="55"/>
  <c r="M29" i="55"/>
  <c r="M28" i="55"/>
  <c r="M27" i="55"/>
  <c r="M26" i="55"/>
  <c r="M41" i="55"/>
  <c r="M40" i="55"/>
  <c r="M39" i="55"/>
  <c r="M38" i="55"/>
  <c r="M36" i="55"/>
  <c r="M35" i="55" l="1"/>
  <c r="M26" i="52" l="1"/>
  <c r="M25" i="52"/>
  <c r="M24" i="52"/>
  <c r="M30" i="52" l="1"/>
  <c r="M29" i="52"/>
  <c r="M28" i="52"/>
  <c r="M27" i="52"/>
  <c r="M26" i="50"/>
  <c r="M25" i="50"/>
  <c r="M24" i="50"/>
  <c r="M23" i="50"/>
  <c r="M30" i="50"/>
  <c r="M29" i="50"/>
  <c r="M28" i="50"/>
  <c r="M27" i="50"/>
</calcChain>
</file>

<file path=xl/sharedStrings.xml><?xml version="1.0" encoding="utf-8"?>
<sst xmlns="http://schemas.openxmlformats.org/spreadsheetml/2006/main" count="535" uniqueCount="166">
  <si>
    <t>Nombre</t>
  </si>
  <si>
    <t>del Proceso:</t>
  </si>
  <si>
    <t>Tipo de indicador</t>
  </si>
  <si>
    <t>Fórmula de cálculo</t>
  </si>
  <si>
    <t>Unidades</t>
  </si>
  <si>
    <t>Eficiencia</t>
  </si>
  <si>
    <t>Eficacia</t>
  </si>
  <si>
    <t>Efectividad</t>
  </si>
  <si>
    <t>Otro</t>
  </si>
  <si>
    <t>Rango de gestión</t>
  </si>
  <si>
    <t>Periodicidad</t>
  </si>
  <si>
    <t>Sobresaliente</t>
  </si>
  <si>
    <t>Satisfactorio</t>
  </si>
  <si>
    <t>Deficiente</t>
  </si>
  <si>
    <t>Periodo</t>
  </si>
  <si>
    <t>Dato 1</t>
  </si>
  <si>
    <t>Dato 2</t>
  </si>
  <si>
    <t>Resultado</t>
  </si>
  <si>
    <t>Meta</t>
  </si>
  <si>
    <t>Gráfica de Tendencia</t>
  </si>
  <si>
    <t>Fecha meta final:</t>
  </si>
  <si>
    <t>del Proyecto:</t>
  </si>
  <si>
    <t>de la Ruta, Reto u objetivo Estratégico:</t>
  </si>
  <si>
    <t>Meta final:</t>
  </si>
  <si>
    <t>Línea base:</t>
  </si>
  <si>
    <t>&lt;70% de la meta del período</t>
  </si>
  <si>
    <r>
      <t>≥</t>
    </r>
    <r>
      <rPr>
        <b/>
        <sz val="10"/>
        <color indexed="9"/>
        <rFont val="Arial"/>
        <family val="2"/>
      </rPr>
      <t>70% y &lt;90% de la meta del período</t>
    </r>
  </si>
  <si>
    <t>¿Cuál?_________</t>
  </si>
  <si>
    <t>Objetivo</t>
  </si>
  <si>
    <t xml:space="preserve">  </t>
  </si>
  <si>
    <t>May-Jun 2016</t>
  </si>
  <si>
    <t>Jul - Ago 2016</t>
  </si>
  <si>
    <t>Sep-Oct 2016</t>
  </si>
  <si>
    <t>Nov - Dic 2016</t>
  </si>
  <si>
    <t xml:space="preserve"> </t>
  </si>
  <si>
    <t>del Subsistema:</t>
  </si>
  <si>
    <t>Código: FOR-MC-001</t>
  </si>
  <si>
    <t>Fecha: Memo Int 82466 - 01/12/2016</t>
  </si>
  <si>
    <t>Página: 1 de 1</t>
  </si>
  <si>
    <t>Versión: 4</t>
  </si>
  <si>
    <t>PROCESO MEJORA CONTINUA
FORMATO HOJA DE VIDA DE INDICADOR DE GESTIÓN</t>
  </si>
  <si>
    <t>Mantenimiento y Soporte TIC</t>
  </si>
  <si>
    <t>No aplica</t>
  </si>
  <si>
    <t>Planear, diseñar, desarrollar y poner en operación las tecnologías de información y comunicaciones de la entidad (TIC), de acuerdo con la normatividad y políticas de seguridad de información vigentes, con el fin de optimizar la operación y agregar valor a la gestión de la entidad</t>
  </si>
  <si>
    <t>%</t>
  </si>
  <si>
    <t>x</t>
  </si>
  <si>
    <t>NA</t>
  </si>
  <si>
    <t>Permanente</t>
  </si>
  <si>
    <r>
      <t xml:space="preserve">Destinatario del Indicador: </t>
    </r>
    <r>
      <rPr>
        <sz val="10"/>
        <rFont val="Arial"/>
        <family val="2"/>
      </rPr>
      <t>Líder del proceso</t>
    </r>
  </si>
  <si>
    <t>Mensual</t>
  </si>
  <si>
    <r>
      <t>Destinatario del Indicador:</t>
    </r>
    <r>
      <rPr>
        <sz val="10"/>
        <rFont val="Arial"/>
        <family val="2"/>
      </rPr>
      <t xml:space="preserve"> Lider del proceso</t>
    </r>
  </si>
  <si>
    <r>
      <t xml:space="preserve">Factor Crítico de Éxito: </t>
    </r>
    <r>
      <rPr>
        <sz val="10"/>
        <rFont val="Arial"/>
        <family val="2"/>
      </rPr>
      <t>Sistemas de información geográfico - Bases de datos geográficas. Software  geografico operando</t>
    </r>
  </si>
  <si>
    <r>
      <t xml:space="preserve">Nombre del indicador: </t>
    </r>
    <r>
      <rPr>
        <sz val="10"/>
        <rFont val="Arial"/>
        <family val="2"/>
      </rPr>
      <t xml:space="preserve">Rendimiento del Servicio Web de Georreferenciación de Direcciones </t>
    </r>
  </si>
  <si>
    <r>
      <t>Objetivo del Indicador</t>
    </r>
    <r>
      <rPr>
        <sz val="10"/>
        <rFont val="Arial"/>
        <family val="2"/>
      </rPr>
      <t>: Evaluar el porcentaje de peticiones atendidas por el servicio web de georreferenciación</t>
    </r>
  </si>
  <si>
    <r>
      <t xml:space="preserve">Fuente de datos: </t>
    </r>
    <r>
      <rPr>
        <sz val="10"/>
        <rFont val="Arial"/>
        <family val="2"/>
      </rPr>
      <t>Sistema de Información Geográfico y Bases de Datos de la SDIS</t>
    </r>
  </si>
  <si>
    <r>
      <t>Responsable de la medición e interpretación:</t>
    </r>
    <r>
      <rPr>
        <sz val="10"/>
        <rFont val="Arial"/>
        <family val="2"/>
      </rPr>
      <t xml:space="preserve"> Lider del equipo de componente geográfico</t>
    </r>
  </si>
  <si>
    <r>
      <t xml:space="preserve">Responsable del reporte de la medición: </t>
    </r>
    <r>
      <rPr>
        <sz val="10"/>
        <rFont val="Arial"/>
        <family val="2"/>
      </rPr>
      <t>Administrador de Aplicaciones del equipo componente geográfico e Infraestructura Técnologica</t>
    </r>
  </si>
  <si>
    <t>Semestral</t>
  </si>
  <si>
    <r>
      <t xml:space="preserve">Factor Crítico de Éxito:  </t>
    </r>
    <r>
      <rPr>
        <sz val="10"/>
        <rFont val="Arial"/>
        <family val="2"/>
      </rPr>
      <t>solicitudes informáticas de servicios atendidas en un periodo de tiempo en la Subdirección de Investigación e Informacion.</t>
    </r>
  </si>
  <si>
    <r>
      <t xml:space="preserve">Destinatario del Indicador: </t>
    </r>
    <r>
      <rPr>
        <sz val="10"/>
        <rFont val="Arial"/>
        <family val="2"/>
      </rPr>
      <t>Líder del proceso de Mantenimiento y Soporte de TIC.</t>
    </r>
  </si>
  <si>
    <t>Seguridad de la Información</t>
  </si>
  <si>
    <t>Proteger los activos de información de la Entidad, mediante la implementación de controles y directrices en el marco de las normas y estándares vigentes aplicables, para mitigar los riesgos sobre confidencialidad, integridad y disponibilidad de la información.</t>
  </si>
  <si>
    <t>1168 - Integración Digital y de Conocimiento para la Inclusión Social</t>
  </si>
  <si>
    <t>Generar y fortalecer la capacidad institucional para lograr una adecuada gestión pública que permita apoyar los procesos misionales desde la planeación, la gestión de la información y el conocimiento, el monitoreo y la evaluación de los servicios sociales de la SDIS con el apoyo de unas Tecnologías de la Información y las Comunicaciones - TIC actualizadas y alineadas a los postulados misionales. Lo anterior con el fin de generar información de calidad, orientadora para la formulación de políticas públicas sociales y fuente efectiva para la retroalimentación y toma de decisiones acertadas para la entidad en el ciclo virtuoso PHVA (planear, hacer, verificar y actuar).</t>
  </si>
  <si>
    <r>
      <t>Factor Crítico de Éxito:</t>
    </r>
    <r>
      <rPr>
        <sz val="10"/>
        <rFont val="Arial"/>
        <family val="2"/>
      </rPr>
      <t xml:space="preserve"> Variacion de precios y bajo presupuesto
</t>
    </r>
  </si>
  <si>
    <r>
      <t>Nombre del indicador:</t>
    </r>
    <r>
      <rPr>
        <sz val="10"/>
        <rFont val="Arial"/>
        <family val="2"/>
      </rPr>
      <t xml:space="preserve"> Renovación del parque computacional obsoleto.
</t>
    </r>
  </si>
  <si>
    <r>
      <t>Objetivo del Indicador</t>
    </r>
    <r>
      <rPr>
        <sz val="10"/>
        <rFont val="Arial"/>
        <family val="2"/>
      </rPr>
      <t xml:space="preserve">: Determinar el porcentaje de renovación del parque computacional obsoleto, que permita incrementar la productividad de los funcionarios, mitigar el riesgo de pérdida de información, reducir costos de consumo de electricidad y disminuir el impacto ambiental de los equipos actuales.
</t>
    </r>
  </si>
  <si>
    <r>
      <t xml:space="preserve">Destinatario del Indicador: </t>
    </r>
    <r>
      <rPr>
        <sz val="10"/>
        <rFont val="Arial"/>
        <family val="2"/>
      </rPr>
      <t xml:space="preserve">Dirección de Análisis y Diseño Estratégico - Subdirección de Investigación e información
</t>
    </r>
  </si>
  <si>
    <r>
      <t xml:space="preserve">Fuente de datos: 
Numerador: </t>
    </r>
    <r>
      <rPr>
        <sz val="10"/>
        <rFont val="Arial"/>
        <family val="2"/>
      </rPr>
      <t>Aplicativo de Inventarios</t>
    </r>
    <r>
      <rPr>
        <b/>
        <sz val="10"/>
        <rFont val="Arial"/>
        <family val="2"/>
      </rPr>
      <t xml:space="preserve">
Denominador: </t>
    </r>
    <r>
      <rPr>
        <sz val="10"/>
        <rFont val="Arial"/>
        <family val="2"/>
      </rPr>
      <t>Informe de obsolencencia  planta computacional realizado a junio 2016</t>
    </r>
  </si>
  <si>
    <r>
      <t>Objetivo Estratégico al que aporta el Indicador:</t>
    </r>
    <r>
      <rPr>
        <sz val="10"/>
        <rFont val="Arial"/>
        <family val="2"/>
      </rPr>
      <t xml:space="preserve">  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r>
  </si>
  <si>
    <t>(Parque computacional obsoleto renovado en la Secretaria de Integración Social / 70% del parque computacional obsoleto de la Secretaría de Integración Social) * 100</t>
  </si>
  <si>
    <t>Porcentaje</t>
  </si>
  <si>
    <t>Ene - Jun 2017</t>
  </si>
  <si>
    <t>Jul - Dic 2017</t>
  </si>
  <si>
    <r>
      <t xml:space="preserve">Responsable del reporte de la medición: </t>
    </r>
    <r>
      <rPr>
        <sz val="10"/>
        <rFont val="Arial"/>
        <family val="2"/>
      </rPr>
      <t>Gestor-a de proceso para el Sistema Integrado de Gestión.</t>
    </r>
  </si>
  <si>
    <r>
      <t xml:space="preserve">Responsable de la medición e interpretación:  </t>
    </r>
    <r>
      <rPr>
        <sz val="10"/>
        <rFont val="Arial"/>
        <family val="2"/>
      </rPr>
      <t>Lider de soporte técnico de la Subdirección de Investigación e Información</t>
    </r>
    <r>
      <rPr>
        <b/>
        <sz val="10"/>
        <rFont val="Arial"/>
        <family val="2"/>
      </rPr>
      <t xml:space="preserve">
</t>
    </r>
  </si>
  <si>
    <r>
      <t xml:space="preserve">Objetivo Estratégico al que aporta el Indicador: </t>
    </r>
    <r>
      <rPr>
        <sz val="10"/>
        <rFont val="Arial"/>
        <family val="2"/>
      </rPr>
      <t>4. Generar información oportuna, veraz y de calidad mediante el desarrollo de un sistema de información y de gestión del conocimiento con el propósito de soportar la toma de decisiones,  realizar  el  seguimiento y la evaluación de la gestión, y la rendición de cuentas institucional.</t>
    </r>
  </si>
  <si>
    <t>(Cantidad de peticiones con respuesta exitosa recibidas por medio del servicio web / Cantidad de peticiones recibidas por medio del servicio web de georreferenciación) *100</t>
  </si>
  <si>
    <t>Trimestral</t>
  </si>
  <si>
    <r>
      <t xml:space="preserve">Factor Crítico de Éxito: </t>
    </r>
    <r>
      <rPr>
        <sz val="10"/>
        <rFont val="Arial"/>
        <family val="2"/>
      </rPr>
      <t xml:space="preserve"> Control sobre el desarrollo de los casos de uso</t>
    </r>
  </si>
  <si>
    <r>
      <t xml:space="preserve">Fuente de datos: </t>
    </r>
    <r>
      <rPr>
        <sz val="10"/>
        <rFont val="Arial"/>
        <family val="2"/>
      </rPr>
      <t>Base de casos de uso</t>
    </r>
  </si>
  <si>
    <r>
      <t xml:space="preserve">Objetivo Estratégico al que aporta el Indicador: 
</t>
    </r>
    <r>
      <rPr>
        <sz val="10"/>
        <rFont val="Arial"/>
        <family val="2"/>
      </rPr>
      <t>Generar información oportuna, veraz y de calidad mediante el desarrollo de un sistema de información y de gestión del conocimiento con el propósito de soportar la toma de decisiones, realizar el seguimiento, la evaluación de la gestión y la rendición de cuentas institucional.</t>
    </r>
  </si>
  <si>
    <r>
      <t>Factor Crítico de Éxito:</t>
    </r>
    <r>
      <rPr>
        <sz val="10"/>
        <rFont val="Arial"/>
        <family val="2"/>
      </rPr>
      <t xml:space="preserve"> Implementación de requisitos de la Norma Técnica Distrital del Sistema Integrado de Gestión en los procesos de la Entidad.</t>
    </r>
  </si>
  <si>
    <r>
      <t>Nombre del indicador:</t>
    </r>
    <r>
      <rPr>
        <sz val="10"/>
        <rFont val="Arial"/>
        <family val="2"/>
      </rPr>
      <t xml:space="preserve"> Avance en la implementación de requisitos de la Norma Técnica Distrital del Sistema Integrado de Gestión aplicables al Subsistema de Seguridad de la Información</t>
    </r>
  </si>
  <si>
    <r>
      <t>Objetivo del Indicador</t>
    </r>
    <r>
      <rPr>
        <sz val="10"/>
        <rFont val="Arial"/>
        <family val="2"/>
      </rPr>
      <t>: Medir el grado de avance de implementación de los requisitos del Subsistema de Seguridad de la Información en la Norma Técnica Distrital del Sistema Integrado de Gestión.</t>
    </r>
  </si>
  <si>
    <r>
      <t xml:space="preserve">Destinatario del Indicador: </t>
    </r>
    <r>
      <rPr>
        <sz val="10"/>
        <rFont val="Arial"/>
        <family val="2"/>
      </rPr>
      <t>Directora de Análisis y Diseño Estratégico como Representante de la Alta Dirección</t>
    </r>
  </si>
  <si>
    <r>
      <t xml:space="preserve">Fuente de datos: </t>
    </r>
    <r>
      <rPr>
        <sz val="10"/>
        <rFont val="Arial"/>
        <family val="2"/>
      </rPr>
      <t>Matriz de seguimiento de los requisitos de la Norma Técnica Distrital del Sistema Integrado de Gestión.</t>
    </r>
  </si>
  <si>
    <t>X</t>
  </si>
  <si>
    <t>Porcentaje de requisitos implementados</t>
  </si>
  <si>
    <r>
      <t xml:space="preserve">Responsable de la medición e interpretación: </t>
    </r>
    <r>
      <rPr>
        <sz val="10"/>
        <rFont val="Arial"/>
        <family val="2"/>
      </rPr>
      <t>Referente del Subsistema de Seguridad de la Información</t>
    </r>
  </si>
  <si>
    <r>
      <t xml:space="preserve">Responsable del reporte de la medición: </t>
    </r>
    <r>
      <rPr>
        <sz val="10"/>
        <rFont val="Arial"/>
        <family val="2"/>
      </rPr>
      <t>Gestor de proceso de Mantenimiento y Soporte TIC</t>
    </r>
  </si>
  <si>
    <r>
      <t>Factor Crítico de Éxito:</t>
    </r>
    <r>
      <rPr>
        <sz val="10"/>
        <rFont val="Arial"/>
        <family val="2"/>
      </rPr>
      <t xml:space="preserve"> Implementación  de requisitos de la NTC ISO 27001 en la Entidad. Implementación de los objetivos de control y controles de referencia de la norma en la Entidad.</t>
    </r>
  </si>
  <si>
    <r>
      <t>Nombre del indicador:</t>
    </r>
    <r>
      <rPr>
        <sz val="10"/>
        <rFont val="Arial"/>
        <family val="2"/>
      </rPr>
      <t xml:space="preserve"> Avance en la implementación de la Norma Técnica Colombiana ISO 27001
</t>
    </r>
  </si>
  <si>
    <r>
      <t xml:space="preserve">Destinatario del Indicador: </t>
    </r>
    <r>
      <rPr>
        <sz val="10"/>
        <rFont val="Arial"/>
        <family val="2"/>
      </rPr>
      <t xml:space="preserve">
Directora de  Análisis y Diseño Estratégico como Líder Proceso Mantenimiento y soporte TIC
y Subdirector de Investigación e Información</t>
    </r>
  </si>
  <si>
    <r>
      <t xml:space="preserve">Fuente de datos: 
</t>
    </r>
    <r>
      <rPr>
        <sz val="10"/>
        <rFont val="Arial"/>
        <family val="2"/>
      </rPr>
      <t xml:space="preserve">Herramienta de medición de avance de implementación en los requisitos y controles de la NTC ISO 27001 </t>
    </r>
  </si>
  <si>
    <r>
      <t xml:space="preserve">Responsable del reporte de la medición: </t>
    </r>
    <r>
      <rPr>
        <sz val="10"/>
        <rFont val="Arial"/>
        <family val="2"/>
      </rPr>
      <t>Referente del Subsistema de Seguridad de la Información</t>
    </r>
  </si>
  <si>
    <r>
      <t xml:space="preserve">Factor Crítico de Éxito: </t>
    </r>
    <r>
      <rPr>
        <sz val="10"/>
        <rFont val="Arial"/>
        <family val="2"/>
      </rPr>
      <t xml:space="preserve"> Control sobre el cierre efectivo de los tickets, oportunidad en la atención de los tickets.</t>
    </r>
  </si>
  <si>
    <r>
      <t xml:space="preserve">Responsable de la medición e interpretación:  </t>
    </r>
    <r>
      <rPr>
        <sz val="10"/>
        <rFont val="Arial"/>
        <family val="2"/>
      </rPr>
      <t xml:space="preserve"> Líder mesa de servicio</t>
    </r>
  </si>
  <si>
    <r>
      <t xml:space="preserve">Responsable del reporte de la medición: </t>
    </r>
    <r>
      <rPr>
        <sz val="10"/>
        <rFont val="Arial"/>
        <family val="2"/>
      </rPr>
      <t xml:space="preserve">   Líder mesa de servicio</t>
    </r>
    <r>
      <rPr>
        <b/>
        <sz val="10"/>
        <rFont val="Arial"/>
        <family val="2"/>
      </rPr>
      <t xml:space="preserve">
</t>
    </r>
  </si>
  <si>
    <r>
      <t>Objetivo del Indicador</t>
    </r>
    <r>
      <rPr>
        <sz val="10"/>
        <rFont val="Arial"/>
        <family val="2"/>
      </rPr>
      <t>: Medir el porcentaje  de satisfacción de los usuarios de la mesa de servicio a través de la calificación otorgada en la herramienta discovery</t>
    </r>
  </si>
  <si>
    <r>
      <t>Objetivo del Indicador</t>
    </r>
    <r>
      <rPr>
        <sz val="10"/>
        <rFont val="Arial"/>
        <family val="2"/>
      </rPr>
      <t>:  Identificar el porcentaje de solicitudes de mesa de servicio atendidas con respecto al total de solicitudes informáticas hechas por los usuarios en un periodo de tiempo.</t>
    </r>
  </si>
  <si>
    <r>
      <t xml:space="preserve">Responsable del reporte de la medición: </t>
    </r>
    <r>
      <rPr>
        <sz val="10"/>
        <rFont val="Arial"/>
        <family val="2"/>
      </rPr>
      <t xml:space="preserve">  Líder mesa de servicio</t>
    </r>
    <r>
      <rPr>
        <b/>
        <sz val="10"/>
        <rFont val="Arial"/>
        <family val="2"/>
      </rPr>
      <t xml:space="preserve">
</t>
    </r>
  </si>
  <si>
    <t>Abr - Jun 2017</t>
  </si>
  <si>
    <t>Jul - Sep 2017</t>
  </si>
  <si>
    <t>Oct - Dic 2017</t>
  </si>
  <si>
    <r>
      <t xml:space="preserve">Fuente de datos: </t>
    </r>
    <r>
      <rPr>
        <sz val="10"/>
        <rFont val="Arial"/>
        <family val="2"/>
      </rPr>
      <t>Reporte herramienta  Discovery - Día 5 habil de cada mes</t>
    </r>
  </si>
  <si>
    <t>Sin calificar</t>
  </si>
  <si>
    <t>Ticket re abierto</t>
  </si>
  <si>
    <t>Pendiente calificar</t>
  </si>
  <si>
    <t>Malo</t>
  </si>
  <si>
    <t>Regular</t>
  </si>
  <si>
    <t>Bueno</t>
  </si>
  <si>
    <t>Excelente</t>
  </si>
  <si>
    <t>Total tickets 2016</t>
  </si>
  <si>
    <t>Total Tickets calificados</t>
  </si>
  <si>
    <t>Participación/muestra</t>
  </si>
  <si>
    <t>ENERO</t>
  </si>
  <si>
    <t>FEBRERO</t>
  </si>
  <si>
    <t>MARZO</t>
  </si>
  <si>
    <t>ABRIL</t>
  </si>
  <si>
    <t>MAYO</t>
  </si>
  <si>
    <t>JUNIO</t>
  </si>
  <si>
    <t>JULIO</t>
  </si>
  <si>
    <t>AGOSTO</t>
  </si>
  <si>
    <t>SEPTIEMBRE</t>
  </si>
  <si>
    <t>OCTUBRE</t>
  </si>
  <si>
    <t>NOVIEMBRE</t>
  </si>
  <si>
    <t>DICIEMBRE</t>
  </si>
  <si>
    <t>TOTA 2016</t>
  </si>
  <si>
    <t>INDICADOR</t>
  </si>
  <si>
    <t>NUMERADOR</t>
  </si>
  <si>
    <t>DENOMINADOR</t>
  </si>
  <si>
    <t>RESULTADO</t>
  </si>
  <si>
    <t>Tickets calificados satisfactoriamente</t>
  </si>
  <si>
    <t>Total de tickets calificados</t>
  </si>
  <si>
    <r>
      <t xml:space="preserve">Nombre del indicador: </t>
    </r>
    <r>
      <rPr>
        <sz val="10"/>
        <rFont val="Arial"/>
        <family val="2"/>
      </rPr>
      <t>Casos de uso desarrollados</t>
    </r>
  </si>
  <si>
    <t>(Cantidad de casos de uso desarrollados con pruebas efectivas / Casos de uso solicitados ) * 100</t>
  </si>
  <si>
    <t>≥90% de la meta del período</t>
  </si>
  <si>
    <r>
      <t>Objetivo del Indicador</t>
    </r>
    <r>
      <rPr>
        <sz val="10"/>
        <rFont val="Arial"/>
        <family val="2"/>
      </rPr>
      <t>: Medir el porcentaje de casos de uso desarrollados  (solicitudes de desarrollo con firma de líder funcional) que cuentan con pruebas efectivas.</t>
    </r>
  </si>
  <si>
    <r>
      <t xml:space="preserve">Responsable de la medición e interpretación: </t>
    </r>
    <r>
      <rPr>
        <sz val="10"/>
        <rFont val="Arial"/>
        <family val="2"/>
      </rPr>
      <t>Líder Equipo de Factoria de Software</t>
    </r>
  </si>
  <si>
    <r>
      <t xml:space="preserve">Responsable del reporte de la medición: </t>
    </r>
    <r>
      <rPr>
        <sz val="10"/>
        <rFont val="Arial"/>
        <family val="2"/>
      </rPr>
      <t>Líder Equipo de Factoria de Software</t>
    </r>
    <r>
      <rPr>
        <b/>
        <sz val="10"/>
        <rFont val="Arial"/>
        <family val="2"/>
      </rPr>
      <t xml:space="preserve">
</t>
    </r>
  </si>
  <si>
    <r>
      <t xml:space="preserve">Nombre del indicador: </t>
    </r>
    <r>
      <rPr>
        <sz val="10"/>
        <rFont val="Arial"/>
        <family val="2"/>
      </rPr>
      <t>Porcentaje de satisfacción de los usuarios de la mesa de servicio.</t>
    </r>
  </si>
  <si>
    <t>(Cantidad de tickets calificados como bueno o excelente / Total de tickets calificados en el periodo) * 100</t>
  </si>
  <si>
    <t>Porcentaje de peticiones</t>
  </si>
  <si>
    <t>(No. de tickets de mesa de servicio atendidos "estado terminado" en el periodo / Total desolicitudes recibidas en mesa de servicio en el periodo) *100</t>
  </si>
  <si>
    <r>
      <t xml:space="preserve">Nombre del indicador: </t>
    </r>
    <r>
      <rPr>
        <sz val="10"/>
        <rFont val="Arial"/>
        <family val="2"/>
      </rPr>
      <t>Solicitudes mesa de servicio atendidas.</t>
    </r>
  </si>
  <si>
    <t>mar-</t>
  </si>
  <si>
    <t>Ene - Mar 2017</t>
  </si>
  <si>
    <t>inc</t>
  </si>
  <si>
    <t>req</t>
  </si>
  <si>
    <r>
      <t xml:space="preserve">Interpretación y análisis de tendencia: 
</t>
    </r>
    <r>
      <rPr>
        <sz val="10"/>
        <rFont val="Arial"/>
        <family val="2"/>
      </rPr>
      <t>Periodo de reporte semestral.</t>
    </r>
  </si>
  <si>
    <r>
      <t>Objetivo del Indicador</t>
    </r>
    <r>
      <rPr>
        <sz val="10"/>
        <rFont val="Arial"/>
        <family val="2"/>
      </rPr>
      <t>: 
Determinar el nivel de implementación de la Norma Técnica Colombiana ISO 270001 en la Secretaría Distrital de Integración social</t>
    </r>
  </si>
  <si>
    <r>
      <t xml:space="preserve">Interpretación y análisis de tendencia: 
</t>
    </r>
    <r>
      <rPr>
        <sz val="10"/>
        <rFont val="Arial"/>
        <family val="2"/>
      </rPr>
      <t>Durante el primer trimestre de 2017 se recepcionó una solicitud de desarrollo a la cual no se le han generado las pruebas, obteniendo un resultado de 0% de nivel deficiente. Lo anterior, debido a que la solicitud se recibió el 29 de marzo de 2017 (dos días antes del corte de éste reporte), no bostante, la solicitud se encuentra en elaboración de los casos de uso, lo que se finalizará en el segundo trimestre del año.</t>
    </r>
  </si>
  <si>
    <r>
      <t xml:space="preserve">Interpretación y análisis de tendencia: 
</t>
    </r>
    <r>
      <rPr>
        <sz val="10"/>
        <rFont val="Arial"/>
        <family val="2"/>
      </rPr>
      <t xml:space="preserve">Durante el periodo informado se  obtuvo un resultado del 97,5% en el indicador de rendimiento del servicio web de georreferenciación, dando respuesta exitosa a 35.674 peticiones de las 36.598 recepcionadas por medio de este servicio web de georreferenciación; con este resultado se logra un cumplimiento de 122% respecto a la meta planteada para el periodo: 80%.
</t>
    </r>
    <r>
      <rPr>
        <b/>
        <sz val="10"/>
        <rFont val="Arial"/>
        <family val="2"/>
      </rPr>
      <t xml:space="preserve">
</t>
    </r>
    <r>
      <rPr>
        <sz val="10"/>
        <rFont val="Arial"/>
        <family val="2"/>
      </rPr>
      <t>De acuerdo con el comportamiento de los resultados, durante el periodo de tiempo de enero a marzo de 2017 se notó estabilidad en el servicio web de geoferenciación, consecuencia de los ajustes realizados durante el segundo semestre del 2016 en la base de datos para mantener la estabilidad del servicio web de georreferenciación.</t>
    </r>
  </si>
  <si>
    <r>
      <t xml:space="preserve">Interpretación y análisis de tendencia: 
</t>
    </r>
    <r>
      <rPr>
        <sz val="10"/>
        <rFont val="Arial"/>
        <family val="2"/>
      </rPr>
      <t>Durante el primer trimestre de 2017 se atendieron 11.523 tickets de los 12.455 solicitudes recibidas obteniendo como resultado y cumplimiento del indicador un 93%, logrando un rango de gestión sobresaliente.</t>
    </r>
    <r>
      <rPr>
        <b/>
        <sz val="10"/>
        <rFont val="Arial"/>
        <family val="2"/>
      </rPr>
      <t xml:space="preserve">
</t>
    </r>
    <r>
      <rPr>
        <sz val="10"/>
        <rFont val="Arial"/>
        <family val="2"/>
      </rPr>
      <t>En el mes de enero se presenta un resultado del 86%, semaforizado en amarillo, este porcentaje  bajo de atención tiene como causa la baja oferta en el serivicio ya que se encontraban atendiendo en Mesa solo 2 agentes de los 4 que componen el grupo de Atencion de Soporte de Primer Nivel.  
Para el mes de febrero y marzo se presenta un aumento en el porcentaje de cumplimiento del indicador, logrando un nivel sobresaliente con un 93% y 97%, respectivamente.
Se precisa que el 51% de las solicitudes son incidentes y el 49% requerimientos,  presentando para enero 2.070 incidentes y 1.365 requerimientos, en febrero  2.782 incidentes y 2.060 requerimientos y en marzo se atendieron 1.541 incidentes y 2.637 requerimientos.</t>
    </r>
  </si>
  <si>
    <r>
      <t xml:space="preserve">Interpretación y análisis de tendencia: 
</t>
    </r>
    <r>
      <rPr>
        <sz val="10"/>
        <rFont val="Arial"/>
        <family val="2"/>
      </rPr>
      <t xml:space="preserve">Durante el primer trimestre de 2017 se gestionaron y cerraron 11.523 tickets y se calificaron 10.215, correspondiente al 89%, siendo este porcentaje la muestra tomada para el cálculo del indicador de satisfacción de usuarios de la mesa de servicio. 
El porcentaje de satisfacción de los usuarios de la mesa de servicios es del 88%, lo que significa que 9.005 usuarios de la mesa de servicio calificaron bueno o excelente la gestión de sus solicitudes, que comparado con la meta del indicador (90%) se logra un cumplimiento sobresaliente del 98%.
En Enero la cantidad de tickets calificados fue 2.938 y se evaluaron como excelente y bueno 2.564, se evidencia en un 87% el nivel de satisfaccion al servicio. En Febrero  la cantidad de tickets calificados fue 3.962 y se evaluaron como excelente y bueno 3.452, se evidencia en un 87% el nivel de satisfaccion al servicio. En Marzo la cantidad de tickets calificados fue 3.315 y se evaluaron como  excelente y bueno 2.989, se evidencia en un 90% el nivel de satisfaccion al servicio. Lo anterior evidencia un mejoramiento en la gestión de los tickets reflejado en la satisfacción de los usuarios.
</t>
    </r>
  </si>
  <si>
    <r>
      <t xml:space="preserve">Interpretación y análisis de tendencia: 
</t>
    </r>
    <r>
      <rPr>
        <sz val="10"/>
        <rFont val="Arial"/>
        <family val="2"/>
      </rPr>
      <t xml:space="preserve">
</t>
    </r>
  </si>
  <si>
    <t>Ene - Mar 17</t>
  </si>
  <si>
    <t>Abr - Jun 17</t>
  </si>
  <si>
    <t>Jul - Sep 17</t>
  </si>
  <si>
    <t>Oct - Dic 17</t>
  </si>
  <si>
    <t>(No. de requisitos del Subsistema de Seguridad de la Información implementados / No. de requisitos del Subsistema de Gestión de la Calidad identificados en la Norma Técnica Distrital del Sistema Integrado de Gestión)*100</t>
  </si>
  <si>
    <r>
      <t xml:space="preserve">Interpretación y análisis de tendencia: </t>
    </r>
    <r>
      <rPr>
        <sz val="9"/>
        <rFont val="Arial"/>
        <family val="2"/>
      </rPr>
      <t xml:space="preserve">
Durante el primer trimestre de 2017 se tiene un resultado del 60%  logrando un 100% de cumplimiento de la meta planteada (60%), teniendo implementados 6 de los 10 requisitos de la NTD:SIG 001.
En la vigencia 2016 se tenía un cumplimiento del 100% de los 6 requisitos a cargo del Subsistema, sin embargo en la evaluación de los requisitos, realizada en diciembre de 2016, para el 2017 se incluyeron 4 requisitos adicionales para el Subsistema de Seguridad de la Información:
5.1. k) numeral 11: Procedimiento de protección del intercambio de información.
5.1. k) numeral 12:Procedimiento de monitoreo del uso de los medios de procesamiento de información.
5.1. k) numeral 13: Procedimiento de otorgar acceso a los medios de procesamiento de información.
6.2. procedimiento para registrar, investigar y analizar los incidentes</t>
    </r>
  </si>
  <si>
    <t>Ene - Jun 17</t>
  </si>
  <si>
    <t>Jul - Dic 17</t>
  </si>
  <si>
    <t>Porcentaje promedio de avance en la implementación de requisitos y controles de la NTC ISO 27001</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</si>
</sst>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3" formatCode="_(* #,##0.00_);_(* \(#,##0.00\);_(* &quot;-&quot;??_);_(@_)"/>
    <numFmt numFmtId="164" formatCode="_-* #,##0_-;\-* #,##0_-;_-* &quot;-&quot;_-;_-@_-"/>
    <numFmt numFmtId="165" formatCode="_-* #,##0.00_-;\-* #,##0.00_-;_-* &quot;-&quot;??_-;_-@_-"/>
    <numFmt numFmtId="166" formatCode="_-* #,##0.00\ &quot;€&quot;_-;\-* #,##0.00\ &quot;€&quot;_-;_-* &quot;-&quot;??\ &quot;€&quot;_-;_-@_-"/>
    <numFmt numFmtId="167" formatCode="_-* #,##0.00\ _€_-;\-* #,##0.00\ _€_-;_-* &quot;-&quot;??\ _€_-;_-@_-"/>
    <numFmt numFmtId="168" formatCode="_ * #,##0.00_ ;_ * \-#,##0.00_ ;_ * &quot;-&quot;??_ ;_ @_ "/>
    <numFmt numFmtId="169" formatCode="_ &quot;$&quot;\ * #,##0.00_ ;_ &quot;$&quot;\ * \-#,##0.00_ ;_ &quot;$&quot;\ * &quot;-&quot;??_ ;_ @_ "/>
    <numFmt numFmtId="170" formatCode="0.0%"/>
    <numFmt numFmtId="171" formatCode="_-* #,##0_-;\-* #,##0_-;_-* &quot;-&quot;??_-;_-@_-"/>
  </numFmts>
  <fonts count="42" x14ac:knownFonts="1">
    <font>
      <sz val="10"/>
      <name val="Arial"/>
    </font>
    <font>
      <sz val="11"/>
      <color theme="1"/>
      <name val="Calibri"/>
      <family val="2"/>
      <scheme val="minor"/>
    </font>
    <font>
      <sz val="11"/>
      <color indexed="8"/>
      <name val="Calibri"/>
      <family val="2"/>
    </font>
    <font>
      <sz val="10"/>
      <name val="Arial"/>
      <family val="2"/>
    </font>
    <font>
      <sz val="11"/>
      <color indexed="60"/>
      <name val="Calibri"/>
      <family val="2"/>
    </font>
    <font>
      <sz val="10"/>
      <name val="Arial"/>
      <family val="2"/>
    </font>
    <font>
      <b/>
      <sz val="11"/>
      <color indexed="8"/>
      <name val="Calibri"/>
      <family val="2"/>
    </font>
    <font>
      <sz val="8"/>
      <name val="Arial"/>
      <family val="2"/>
    </font>
    <font>
      <b/>
      <sz val="10"/>
      <name val="Arial"/>
      <family val="2"/>
    </font>
    <font>
      <b/>
      <sz val="9"/>
      <name val="Arial"/>
      <family val="2"/>
    </font>
    <font>
      <sz val="9"/>
      <name val="Arial"/>
      <family val="2"/>
    </font>
    <font>
      <b/>
      <sz val="10"/>
      <color indexed="9"/>
      <name val="Arial"/>
      <family val="2"/>
    </font>
    <font>
      <b/>
      <sz val="10"/>
      <color indexed="45"/>
      <name val="Arial"/>
      <family val="2"/>
    </font>
    <font>
      <sz val="11"/>
      <color indexed="8"/>
      <name val="Calibri"/>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sz val="11"/>
      <color indexed="12"/>
      <name val="Calibri"/>
      <family val="2"/>
    </font>
    <font>
      <sz val="11"/>
      <color indexed="20"/>
      <name val="Calibri"/>
      <family val="2"/>
    </font>
    <font>
      <b/>
      <sz val="11"/>
      <color indexed="63"/>
      <name val="Calibri"/>
      <family val="2"/>
    </font>
    <font>
      <sz val="11"/>
      <color indexed="10"/>
      <name val="Calibri"/>
      <family val="2"/>
    </font>
    <font>
      <i/>
      <sz val="11"/>
      <color indexed="23"/>
      <name val="Calibri"/>
      <family val="2"/>
    </font>
    <font>
      <b/>
      <sz val="15"/>
      <color indexed="56"/>
      <name val="Calibri"/>
      <family val="2"/>
    </font>
    <font>
      <b/>
      <sz val="13"/>
      <color indexed="56"/>
      <name val="Calibri"/>
      <family val="2"/>
    </font>
    <font>
      <b/>
      <sz val="18"/>
      <color indexed="56"/>
      <name val="Cambria"/>
      <family val="2"/>
    </font>
    <font>
      <sz val="10"/>
      <name val="Arial"/>
      <family val="2"/>
    </font>
    <font>
      <sz val="11"/>
      <color theme="1"/>
      <name val="Calibri"/>
      <family val="2"/>
      <scheme val="minor"/>
    </font>
    <font>
      <sz val="10"/>
      <name val="Calibri"/>
      <family val="2"/>
      <scheme val="minor"/>
    </font>
    <font>
      <sz val="10"/>
      <color theme="1"/>
      <name val="Calibri"/>
      <family val="2"/>
      <scheme val="minor"/>
    </font>
    <font>
      <sz val="11"/>
      <color theme="1"/>
      <name val="Arial"/>
      <family val="2"/>
    </font>
    <font>
      <b/>
      <sz val="11"/>
      <color theme="1"/>
      <name val="Arial"/>
      <family val="2"/>
    </font>
    <font>
      <b/>
      <sz val="11"/>
      <color rgb="FF000000"/>
      <name val="Arial"/>
      <family val="2"/>
    </font>
    <font>
      <b/>
      <sz val="10"/>
      <color theme="0"/>
      <name val="Arial"/>
      <family val="2"/>
    </font>
    <font>
      <sz val="10"/>
      <name val="Arial"/>
    </font>
    <font>
      <sz val="10"/>
      <color theme="0"/>
      <name val="Arial"/>
      <family val="2"/>
    </font>
    <font>
      <b/>
      <sz val="10"/>
      <color theme="0" tint="-0.34998626667073579"/>
      <name val="Arial"/>
      <family val="2"/>
    </font>
    <font>
      <sz val="10"/>
      <color theme="0" tint="-0.34998626667073579"/>
      <name val="Arial"/>
      <family val="2"/>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22"/>
      </patternFill>
    </fill>
    <fill>
      <patternFill patternType="solid">
        <fgColor indexed="55"/>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43"/>
      </patternFill>
    </fill>
    <fill>
      <patternFill patternType="solid">
        <fgColor indexed="26"/>
      </patternFill>
    </fill>
    <fill>
      <patternFill patternType="solid">
        <fgColor indexed="50"/>
        <bgColor indexed="64"/>
      </patternFill>
    </fill>
    <fill>
      <patternFill patternType="solid">
        <fgColor indexed="51"/>
        <bgColor indexed="64"/>
      </patternFill>
    </fill>
    <fill>
      <patternFill patternType="solid">
        <fgColor indexed="10"/>
        <bgColor indexed="64"/>
      </patternFill>
    </fill>
    <fill>
      <patternFill patternType="solid">
        <fgColor theme="0"/>
        <bgColor indexed="64"/>
      </patternFill>
    </fill>
    <fill>
      <patternFill patternType="solid">
        <fgColor indexed="9"/>
        <bgColor indexed="64"/>
      </patternFill>
    </fill>
    <fill>
      <patternFill patternType="solid">
        <fgColor theme="4" tint="0.59999389629810485"/>
        <bgColor indexed="64"/>
      </patternFill>
    </fill>
  </fills>
  <borders count="40">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right style="thin">
        <color indexed="64"/>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style="medium">
        <color indexed="64"/>
      </bottom>
      <diagonal/>
    </border>
    <border>
      <left/>
      <right style="medium">
        <color indexed="64"/>
      </right>
      <top/>
      <bottom style="medium">
        <color indexed="64"/>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9"/>
      </bottom>
      <diagonal/>
    </border>
    <border>
      <left/>
      <right style="medium">
        <color indexed="64"/>
      </right>
      <top style="thin">
        <color indexed="64"/>
      </top>
      <bottom style="thin">
        <color indexed="64"/>
      </bottom>
      <diagonal/>
    </border>
  </borders>
  <cellStyleXfs count="110">
    <xf numFmtId="0" fontId="0" fillId="0" borderId="0"/>
    <xf numFmtId="0" fontId="13" fillId="2" borderId="0" applyNumberFormat="0" applyBorder="0" applyAlignment="0" applyProtection="0"/>
    <xf numFmtId="0" fontId="13" fillId="3" borderId="0" applyNumberFormat="0" applyBorder="0" applyAlignment="0" applyProtection="0"/>
    <xf numFmtId="0" fontId="13" fillId="4" borderId="0" applyNumberFormat="0" applyBorder="0" applyAlignment="0" applyProtection="0"/>
    <xf numFmtId="0" fontId="13" fillId="5" borderId="0" applyNumberFormat="0" applyBorder="0" applyAlignment="0" applyProtection="0"/>
    <xf numFmtId="0" fontId="13" fillId="6" borderId="0" applyNumberFormat="0" applyBorder="0" applyAlignment="0" applyProtection="0"/>
    <xf numFmtId="0" fontId="13" fillId="7" borderId="0" applyNumberFormat="0" applyBorder="0" applyAlignment="0" applyProtection="0"/>
    <xf numFmtId="0" fontId="13" fillId="8" borderId="0" applyNumberFormat="0" applyBorder="0" applyAlignment="0" applyProtection="0"/>
    <xf numFmtId="0" fontId="13" fillId="9" borderId="0" applyNumberFormat="0" applyBorder="0" applyAlignment="0" applyProtection="0"/>
    <xf numFmtId="0" fontId="13" fillId="10" borderId="0" applyNumberFormat="0" applyBorder="0" applyAlignment="0" applyProtection="0"/>
    <xf numFmtId="0" fontId="13" fillId="5" borderId="0" applyNumberFormat="0" applyBorder="0" applyAlignment="0" applyProtection="0"/>
    <xf numFmtId="0" fontId="13" fillId="8" borderId="0" applyNumberFormat="0" applyBorder="0" applyAlignment="0" applyProtection="0"/>
    <xf numFmtId="0" fontId="13"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6" fillId="4" borderId="0" applyNumberFormat="0" applyBorder="0" applyAlignment="0" applyProtection="0"/>
    <xf numFmtId="0" fontId="17" fillId="16" borderId="1" applyNumberFormat="0" applyAlignment="0" applyProtection="0"/>
    <xf numFmtId="0" fontId="18" fillId="17" borderId="2" applyNumberFormat="0" applyAlignment="0" applyProtection="0"/>
    <xf numFmtId="0" fontId="19" fillId="0" borderId="3" applyNumberFormat="0" applyFill="0" applyAlignment="0" applyProtection="0"/>
    <xf numFmtId="0" fontId="20" fillId="0" borderId="0" applyNumberFormat="0" applyFill="0" applyBorder="0" applyAlignment="0" applyProtection="0"/>
    <xf numFmtId="0" fontId="15" fillId="18" borderId="0" applyNumberFormat="0" applyBorder="0" applyAlignment="0" applyProtection="0"/>
    <xf numFmtId="0" fontId="15" fillId="19" borderId="0" applyNumberFormat="0" applyBorder="0" applyAlignment="0" applyProtection="0"/>
    <xf numFmtId="0" fontId="15" fillId="2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21" borderId="0" applyNumberFormat="0" applyBorder="0" applyAlignment="0" applyProtection="0"/>
    <xf numFmtId="0" fontId="21" fillId="7" borderId="1" applyNumberFormat="0" applyAlignment="0" applyProtection="0"/>
    <xf numFmtId="166" fontId="3" fillId="0" borderId="0" applyFont="0" applyFill="0" applyBorder="0" applyAlignment="0" applyProtection="0"/>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2" fillId="0" borderId="0" applyNumberFormat="0" applyFill="0" applyBorder="0" applyAlignment="0" applyProtection="0">
      <alignment vertical="top"/>
      <protection locked="0"/>
    </xf>
    <xf numFmtId="0" fontId="23" fillId="3" borderId="0" applyNumberFormat="0" applyBorder="0" applyAlignment="0" applyProtection="0"/>
    <xf numFmtId="0" fontId="3" fillId="0" borderId="0" applyFont="0" applyFill="0" applyBorder="0" applyAlignment="0" applyProtection="0"/>
    <xf numFmtId="0" fontId="3" fillId="0" borderId="0" applyFont="0" applyFill="0" applyBorder="0" applyAlignment="0" applyProtection="0"/>
    <xf numFmtId="167" fontId="13" fillId="0" borderId="0" applyFont="0" applyFill="0" applyBorder="0" applyAlignment="0" applyProtection="0"/>
    <xf numFmtId="167" fontId="13" fillId="0" borderId="0" applyFont="0" applyFill="0" applyBorder="0" applyAlignment="0" applyProtection="0"/>
    <xf numFmtId="168" fontId="3" fillId="0" borderId="0" applyFont="0" applyFill="0" applyBorder="0" applyAlignment="0" applyProtection="0"/>
    <xf numFmtId="43" fontId="13" fillId="0" borderId="0" applyFont="0" applyFill="0" applyBorder="0" applyAlignment="0" applyProtection="0"/>
    <xf numFmtId="168" fontId="3" fillId="0" borderId="0" applyFont="0" applyFill="0" applyBorder="0" applyAlignment="0" applyProtection="0"/>
    <xf numFmtId="43" fontId="3" fillId="0" borderId="0" applyFont="0" applyFill="0" applyBorder="0" applyAlignment="0" applyProtection="0"/>
    <xf numFmtId="169" fontId="3" fillId="0" borderId="0" applyFont="0" applyFill="0" applyBorder="0" applyAlignment="0" applyProtection="0"/>
    <xf numFmtId="0" fontId="4" fillId="22" borderId="0" applyNumberFormat="0" applyBorder="0" applyAlignment="0" applyProtection="0"/>
    <xf numFmtId="0" fontId="4" fillId="22" borderId="0" applyNumberFormat="0" applyBorder="0" applyAlignment="0" applyProtection="0"/>
    <xf numFmtId="0" fontId="5" fillId="0" borderId="0"/>
    <xf numFmtId="0" fontId="3" fillId="0" borderId="0"/>
    <xf numFmtId="0" fontId="3" fillId="0" borderId="0"/>
    <xf numFmtId="0" fontId="3" fillId="0" borderId="0"/>
    <xf numFmtId="0" fontId="3" fillId="0" borderId="0"/>
    <xf numFmtId="0" fontId="3" fillId="0" borderId="0"/>
    <xf numFmtId="0" fontId="13" fillId="0" borderId="0"/>
    <xf numFmtId="0" fontId="31" fillId="0" borderId="0"/>
    <xf numFmtId="0" fontId="13" fillId="0" borderId="0"/>
    <xf numFmtId="0" fontId="3" fillId="0" borderId="0"/>
    <xf numFmtId="0" fontId="3" fillId="0" borderId="0"/>
    <xf numFmtId="0" fontId="13" fillId="0" borderId="0"/>
    <xf numFmtId="0" fontId="13" fillId="0" borderId="0"/>
    <xf numFmtId="0" fontId="13" fillId="0" borderId="0"/>
    <xf numFmtId="0" fontId="3" fillId="0" borderId="0"/>
    <xf numFmtId="0" fontId="31" fillId="0" borderId="0"/>
    <xf numFmtId="0" fontId="3" fillId="0" borderId="0"/>
    <xf numFmtId="0" fontId="3" fillId="23" borderId="4" applyNumberFormat="0" applyFont="0" applyAlignment="0" applyProtection="0"/>
    <xf numFmtId="9" fontId="30"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0" fontId="24" fillId="16" borderId="5" applyNumberFormat="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6" applyNumberFormat="0" applyFill="0" applyAlignment="0" applyProtection="0"/>
    <xf numFmtId="0" fontId="28" fillId="0" borderId="7" applyNumberFormat="0" applyFill="0" applyAlignment="0" applyProtection="0"/>
    <xf numFmtId="0" fontId="20" fillId="0" borderId="8" applyNumberFormat="0" applyFill="0" applyAlignment="0" applyProtection="0"/>
    <xf numFmtId="0" fontId="29" fillId="0" borderId="0" applyNumberFormat="0" applyFill="0" applyBorder="0" applyAlignment="0" applyProtection="0"/>
    <xf numFmtId="0" fontId="6" fillId="0" borderId="9" applyNumberFormat="0" applyFill="0" applyAlignment="0" applyProtection="0"/>
    <xf numFmtId="0" fontId="6" fillId="0" borderId="9" applyNumberFormat="0" applyFill="0" applyAlignment="0" applyProtection="0"/>
    <xf numFmtId="9" fontId="2" fillId="0" borderId="0" applyFont="0" applyFill="0" applyBorder="0" applyAlignment="0" applyProtection="0"/>
    <xf numFmtId="9" fontId="3" fillId="0" borderId="0" applyFont="0" applyFill="0" applyBorder="0" applyAlignment="0" applyProtection="0"/>
    <xf numFmtId="0" fontId="1" fillId="0" borderId="0"/>
    <xf numFmtId="165" fontId="1" fillId="0" borderId="0" applyFont="0" applyFill="0" applyBorder="0" applyAlignment="0" applyProtection="0"/>
    <xf numFmtId="9" fontId="1" fillId="0" borderId="0" applyFont="0" applyFill="0" applyBorder="0" applyAlignment="0" applyProtection="0"/>
    <xf numFmtId="164" fontId="38" fillId="0" borderId="0" applyFont="0" applyFill="0" applyBorder="0" applyAlignment="0" applyProtection="0"/>
  </cellStyleXfs>
  <cellXfs count="489">
    <xf numFmtId="0" fontId="0" fillId="0" borderId="0" xfId="0"/>
    <xf numFmtId="0" fontId="9" fillId="0" borderId="10" xfId="0" applyFont="1" applyBorder="1" applyAlignment="1">
      <alignment vertical="center"/>
    </xf>
    <xf numFmtId="0" fontId="9" fillId="0" borderId="11" xfId="0" applyFont="1" applyBorder="1" applyAlignment="1">
      <alignment vertical="center"/>
    </xf>
    <xf numFmtId="0" fontId="0" fillId="0" borderId="11" xfId="0" applyBorder="1" applyAlignment="1">
      <alignment horizontal="center" vertical="center"/>
    </xf>
    <xf numFmtId="0" fontId="9" fillId="0" borderId="12" xfId="0" applyFont="1" applyBorder="1" applyAlignment="1">
      <alignment vertical="center"/>
    </xf>
    <xf numFmtId="0" fontId="9" fillId="0" borderId="13" xfId="0" applyFont="1" applyBorder="1" applyAlignment="1">
      <alignment vertical="center"/>
    </xf>
    <xf numFmtId="0" fontId="9" fillId="0" borderId="14" xfId="0" applyFont="1" applyBorder="1" applyAlignment="1">
      <alignment vertical="center"/>
    </xf>
    <xf numFmtId="0" fontId="10" fillId="0" borderId="11" xfId="0" applyFont="1" applyBorder="1" applyAlignment="1">
      <alignment horizontal="center" vertical="center"/>
    </xf>
    <xf numFmtId="0" fontId="8" fillId="0" borderId="0" xfId="0" applyFont="1" applyBorder="1" applyAlignment="1"/>
    <xf numFmtId="0" fontId="8" fillId="0" borderId="0" xfId="0" applyFont="1" applyBorder="1" applyAlignment="1">
      <alignment vertical="top"/>
    </xf>
    <xf numFmtId="0" fontId="0" fillId="27" borderId="15" xfId="0" applyFill="1" applyBorder="1"/>
    <xf numFmtId="0" fontId="0" fillId="27" borderId="0" xfId="0" applyFill="1" applyBorder="1"/>
    <xf numFmtId="0" fontId="0" fillId="27" borderId="16" xfId="0" applyFill="1" applyBorder="1"/>
    <xf numFmtId="0" fontId="0" fillId="27" borderId="17" xfId="0" applyFill="1" applyBorder="1"/>
    <xf numFmtId="0" fontId="0" fillId="27" borderId="18" xfId="0" applyFill="1" applyBorder="1"/>
    <xf numFmtId="0" fontId="0" fillId="27" borderId="19" xfId="0" applyFill="1" applyBorder="1"/>
    <xf numFmtId="0" fontId="3" fillId="0" borderId="0" xfId="0" applyFont="1"/>
    <xf numFmtId="0" fontId="8" fillId="0" borderId="35" xfId="0" applyFont="1" applyBorder="1" applyAlignment="1">
      <alignment horizontal="center" vertical="center"/>
    </xf>
    <xf numFmtId="2" fontId="0" fillId="0" borderId="0" xfId="0" applyNumberFormat="1"/>
    <xf numFmtId="0" fontId="3" fillId="27" borderId="15" xfId="49" applyFill="1" applyBorder="1"/>
    <xf numFmtId="0" fontId="3" fillId="27" borderId="0" xfId="49" applyFill="1" applyBorder="1"/>
    <xf numFmtId="0" fontId="3" fillId="27" borderId="16" xfId="49" applyFill="1" applyBorder="1"/>
    <xf numFmtId="0" fontId="3" fillId="0" borderId="0" xfId="49"/>
    <xf numFmtId="0" fontId="3" fillId="27" borderId="17" xfId="49" applyFill="1" applyBorder="1"/>
    <xf numFmtId="0" fontId="3" fillId="27" borderId="18" xfId="49" applyFill="1" applyBorder="1"/>
    <xf numFmtId="0" fontId="3" fillId="27" borderId="19" xfId="49" applyFill="1" applyBorder="1"/>
    <xf numFmtId="0" fontId="9" fillId="0" borderId="10" xfId="49" applyFont="1" applyBorder="1" applyAlignment="1">
      <alignment vertical="center"/>
    </xf>
    <xf numFmtId="0" fontId="9" fillId="0" borderId="11" xfId="49" applyFont="1" applyBorder="1" applyAlignment="1">
      <alignment vertical="center"/>
    </xf>
    <xf numFmtId="0" fontId="3" fillId="0" borderId="11" xfId="49" applyBorder="1" applyAlignment="1">
      <alignment horizontal="center" vertical="center"/>
    </xf>
    <xf numFmtId="0" fontId="9" fillId="0" borderId="12" xfId="49" applyFont="1" applyBorder="1" applyAlignment="1">
      <alignment vertical="center"/>
    </xf>
    <xf numFmtId="0" fontId="9" fillId="0" borderId="13" xfId="49" applyFont="1" applyBorder="1" applyAlignment="1">
      <alignment vertical="center"/>
    </xf>
    <xf numFmtId="0" fontId="9" fillId="0" borderId="14" xfId="49" applyFont="1" applyBorder="1" applyAlignment="1">
      <alignment vertical="center"/>
    </xf>
    <xf numFmtId="0" fontId="10" fillId="0" borderId="11" xfId="49" applyFont="1" applyBorder="1" applyAlignment="1">
      <alignment horizontal="center" vertical="center"/>
    </xf>
    <xf numFmtId="0" fontId="8" fillId="0" borderId="0" xfId="49" applyFont="1" applyBorder="1" applyAlignment="1"/>
    <xf numFmtId="0" fontId="3" fillId="0" borderId="0" xfId="49" applyFont="1"/>
    <xf numFmtId="0" fontId="8" fillId="0" borderId="0" xfId="49" applyFont="1" applyBorder="1" applyAlignment="1">
      <alignment vertical="top"/>
    </xf>
    <xf numFmtId="0" fontId="34" fillId="29" borderId="11" xfId="106" applyFont="1" applyFill="1" applyBorder="1" applyAlignment="1">
      <alignment wrapText="1"/>
    </xf>
    <xf numFmtId="0" fontId="35" fillId="29" borderId="11" xfId="106" applyFont="1" applyFill="1" applyBorder="1" applyAlignment="1">
      <alignment horizontal="center" vertical="center" wrapText="1"/>
    </xf>
    <xf numFmtId="0" fontId="36" fillId="29" borderId="11" xfId="106" applyFont="1" applyFill="1" applyBorder="1" applyAlignment="1">
      <alignment horizontal="center" vertical="center" wrapText="1"/>
    </xf>
    <xf numFmtId="0" fontId="1" fillId="0" borderId="0" xfId="106"/>
    <xf numFmtId="0" fontId="34" fillId="0" borderId="11" xfId="106" applyFont="1" applyBorder="1" applyAlignment="1">
      <alignment horizontal="left" wrapText="1"/>
    </xf>
    <xf numFmtId="171" fontId="34" fillId="0" borderId="11" xfId="107" applyNumberFormat="1" applyFont="1" applyBorder="1" applyAlignment="1">
      <alignment wrapText="1"/>
    </xf>
    <xf numFmtId="171" fontId="1" fillId="0" borderId="11" xfId="106" applyNumberFormat="1" applyBorder="1"/>
    <xf numFmtId="9" fontId="0" fillId="0" borderId="11" xfId="108" applyFont="1" applyBorder="1"/>
    <xf numFmtId="0" fontId="34" fillId="0" borderId="0" xfId="106" applyFont="1"/>
    <xf numFmtId="0" fontId="34" fillId="29" borderId="11" xfId="106" applyFont="1" applyFill="1" applyBorder="1" applyAlignment="1">
      <alignment horizontal="center" vertical="center" wrapText="1"/>
    </xf>
    <xf numFmtId="171" fontId="34" fillId="0" borderId="11" xfId="106" applyNumberFormat="1" applyFont="1" applyBorder="1"/>
    <xf numFmtId="9" fontId="34" fillId="0" borderId="11" xfId="108" applyFont="1" applyBorder="1"/>
    <xf numFmtId="171" fontId="1" fillId="0" borderId="0" xfId="106" applyNumberFormat="1"/>
    <xf numFmtId="0" fontId="8" fillId="0" borderId="0" xfId="0" applyFont="1" applyBorder="1" applyAlignment="1">
      <alignment horizontal="center" vertical="center"/>
    </xf>
    <xf numFmtId="0" fontId="8" fillId="0" borderId="34" xfId="0" applyFont="1" applyBorder="1" applyAlignment="1">
      <alignment horizontal="center" vertical="center"/>
    </xf>
    <xf numFmtId="164" fontId="39" fillId="0" borderId="0" xfId="0" applyNumberFormat="1" applyFont="1"/>
    <xf numFmtId="9" fontId="39" fillId="0" borderId="0" xfId="66" applyFont="1"/>
    <xf numFmtId="0" fontId="39" fillId="0" borderId="0" xfId="0" applyFont="1"/>
    <xf numFmtId="0" fontId="40" fillId="0" borderId="0" xfId="0" applyFont="1" applyBorder="1" applyAlignment="1">
      <alignment vertical="top"/>
    </xf>
    <xf numFmtId="0" fontId="41" fillId="0" borderId="0" xfId="0" applyFont="1"/>
    <xf numFmtId="9" fontId="41" fillId="0" borderId="0" xfId="66" applyFont="1"/>
    <xf numFmtId="0" fontId="8" fillId="0" borderId="12" xfId="0" applyFont="1" applyBorder="1" applyAlignment="1">
      <alignment horizontal="center" vertical="center"/>
    </xf>
    <xf numFmtId="0" fontId="8" fillId="0" borderId="13" xfId="0" applyFont="1" applyBorder="1" applyAlignment="1">
      <alignment horizontal="center" vertical="center"/>
    </xf>
    <xf numFmtId="0" fontId="8" fillId="0" borderId="39" xfId="0" applyFont="1" applyBorder="1" applyAlignment="1">
      <alignment horizontal="center" vertical="center"/>
    </xf>
    <xf numFmtId="0" fontId="8" fillId="0" borderId="11" xfId="0" applyFont="1" applyBorder="1" applyAlignment="1">
      <alignment horizontal="left" vertical="center" wrapText="1"/>
    </xf>
    <xf numFmtId="0" fontId="8" fillId="0" borderId="12"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30" xfId="0" applyFont="1" applyBorder="1" applyAlignment="1">
      <alignment horizontal="center" vertical="center" wrapText="1"/>
    </xf>
    <xf numFmtId="0" fontId="8" fillId="0" borderId="22" xfId="0" applyFont="1" applyBorder="1" applyAlignment="1">
      <alignment horizontal="center" vertical="center"/>
    </xf>
    <xf numFmtId="0" fontId="8" fillId="0" borderId="26" xfId="0" applyFont="1" applyBorder="1" applyAlignment="1">
      <alignment horizontal="center" vertical="center"/>
    </xf>
    <xf numFmtId="0" fontId="8" fillId="0" borderId="34"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31"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7" fillId="0" borderId="12" xfId="0" applyFont="1" applyBorder="1" applyAlignment="1">
      <alignment horizontal="left" vertical="center" wrapText="1"/>
    </xf>
    <xf numFmtId="0" fontId="7" fillId="0" borderId="13" xfId="0" applyFont="1" applyBorder="1" applyAlignment="1">
      <alignment horizontal="left" vertical="center" wrapText="1"/>
    </xf>
    <xf numFmtId="0" fontId="7" fillId="0" borderId="39" xfId="0" applyFont="1" applyBorder="1" applyAlignment="1">
      <alignment horizontal="left" vertical="center" wrapText="1"/>
    </xf>
    <xf numFmtId="0" fontId="0" fillId="0" borderId="25" xfId="0" applyBorder="1" applyAlignment="1">
      <alignment horizontal="center"/>
    </xf>
    <xf numFmtId="0" fontId="0" fillId="0" borderId="13" xfId="0" applyBorder="1" applyAlignment="1">
      <alignment horizontal="center"/>
    </xf>
    <xf numFmtId="0" fontId="0" fillId="0" borderId="39" xfId="0" applyBorder="1" applyAlignment="1">
      <alignment horizontal="center"/>
    </xf>
    <xf numFmtId="0" fontId="8" fillId="0" borderId="25" xfId="0" applyFont="1" applyFill="1" applyBorder="1" applyAlignment="1">
      <alignment horizontal="justify" vertical="center" wrapText="1"/>
    </xf>
    <xf numFmtId="0" fontId="8" fillId="0" borderId="13" xfId="0" applyFont="1" applyFill="1" applyBorder="1" applyAlignment="1">
      <alignment horizontal="justify" vertical="center" wrapText="1"/>
    </xf>
    <xf numFmtId="0" fontId="8" fillId="0" borderId="39" xfId="0" applyFont="1" applyFill="1" applyBorder="1" applyAlignment="1">
      <alignment horizontal="justify" vertical="center" wrapText="1"/>
    </xf>
    <xf numFmtId="0" fontId="8" fillId="0" borderId="21" xfId="0" applyFont="1" applyFill="1" applyBorder="1" applyAlignment="1">
      <alignment horizontal="left" vertical="center" wrapText="1"/>
    </xf>
    <xf numFmtId="0" fontId="8" fillId="0" borderId="22" xfId="0" applyFont="1" applyFill="1" applyBorder="1" applyAlignment="1">
      <alignment horizontal="left" vertical="center" wrapText="1"/>
    </xf>
    <xf numFmtId="0" fontId="8" fillId="0" borderId="26" xfId="0" applyFont="1" applyFill="1" applyBorder="1" applyAlignment="1">
      <alignment horizontal="left" vertical="center" wrapText="1"/>
    </xf>
    <xf numFmtId="0" fontId="8" fillId="0" borderId="17" xfId="0" applyFont="1" applyFill="1" applyBorder="1" applyAlignment="1">
      <alignment horizontal="left" vertical="center" wrapText="1"/>
    </xf>
    <xf numFmtId="0" fontId="8" fillId="0" borderId="18" xfId="0" applyFont="1" applyFill="1" applyBorder="1" applyAlignment="1">
      <alignment horizontal="left" vertical="center" wrapText="1"/>
    </xf>
    <xf numFmtId="0" fontId="8" fillId="0" borderId="19" xfId="0" applyFont="1" applyFill="1" applyBorder="1" applyAlignment="1">
      <alignment horizontal="left" vertical="center" wrapText="1"/>
    </xf>
    <xf numFmtId="0" fontId="8" fillId="0" borderId="11" xfId="0" applyFont="1" applyFill="1" applyBorder="1" applyAlignment="1">
      <alignment horizontal="left" vertical="center" wrapText="1"/>
    </xf>
    <xf numFmtId="0" fontId="8" fillId="0" borderId="20" xfId="0" applyFont="1" applyFill="1" applyBorder="1" applyAlignment="1">
      <alignment horizontal="left" vertical="center" wrapText="1"/>
    </xf>
    <xf numFmtId="0" fontId="8" fillId="0" borderId="10" xfId="0" applyFont="1" applyFill="1" applyBorder="1" applyAlignment="1">
      <alignment horizontal="left" vertical="center" wrapText="1"/>
    </xf>
    <xf numFmtId="0" fontId="0" fillId="0" borderId="10" xfId="0" applyFill="1" applyBorder="1" applyAlignment="1">
      <alignment horizontal="left" vertical="center" wrapText="1"/>
    </xf>
    <xf numFmtId="0" fontId="0" fillId="0" borderId="11" xfId="0" applyFill="1" applyBorder="1" applyAlignment="1">
      <alignment horizontal="left" vertical="center" wrapText="1"/>
    </xf>
    <xf numFmtId="0" fontId="8" fillId="0" borderId="11" xfId="0" applyNumberFormat="1" applyFont="1" applyFill="1" applyBorder="1" applyAlignment="1">
      <alignment horizontal="left" vertical="center" wrapText="1"/>
    </xf>
    <xf numFmtId="0" fontId="3" fillId="0" borderId="11" xfId="0" applyNumberFormat="1" applyFont="1" applyFill="1" applyBorder="1" applyAlignment="1">
      <alignment horizontal="left" vertical="center" wrapText="1"/>
    </xf>
    <xf numFmtId="0" fontId="8" fillId="0" borderId="11" xfId="0" applyFont="1" applyBorder="1" applyAlignment="1">
      <alignment horizontal="center" vertical="center" wrapText="1"/>
    </xf>
    <xf numFmtId="0" fontId="3" fillId="0" borderId="11" xfId="0" applyFont="1" applyBorder="1" applyAlignment="1">
      <alignment horizontal="left" vertical="center" wrapText="1"/>
    </xf>
    <xf numFmtId="0" fontId="0" fillId="0" borderId="11" xfId="0" applyBorder="1" applyAlignment="1">
      <alignment vertical="center"/>
    </xf>
    <xf numFmtId="0" fontId="8" fillId="0" borderId="21" xfId="0" applyFont="1" applyBorder="1" applyAlignment="1">
      <alignment horizontal="center" vertical="center"/>
    </xf>
    <xf numFmtId="0" fontId="8" fillId="0" borderId="15" xfId="0" applyFont="1" applyBorder="1" applyAlignment="1">
      <alignment horizontal="center" vertical="center"/>
    </xf>
    <xf numFmtId="0" fontId="8" fillId="0" borderId="17" xfId="0" applyFont="1" applyBorder="1" applyAlignment="1">
      <alignment horizontal="center" vertical="center"/>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8" fillId="0" borderId="20" xfId="0" applyFont="1" applyBorder="1" applyAlignment="1">
      <alignment horizontal="center" vertical="center"/>
    </xf>
    <xf numFmtId="0" fontId="9" fillId="0" borderId="12" xfId="0" applyFont="1" applyBorder="1" applyAlignment="1">
      <alignment horizontal="center" vertical="center"/>
    </xf>
    <xf numFmtId="0" fontId="9" fillId="0" borderId="14" xfId="0" applyFont="1" applyBorder="1" applyAlignment="1">
      <alignment horizontal="center" vertical="center"/>
    </xf>
    <xf numFmtId="0" fontId="9" fillId="0" borderId="11" xfId="0" applyFont="1" applyBorder="1" applyAlignment="1">
      <alignment horizontal="center" vertical="center"/>
    </xf>
    <xf numFmtId="0" fontId="3" fillId="0" borderId="11" xfId="0" applyFont="1" applyFill="1" applyBorder="1" applyAlignment="1">
      <alignment horizontal="center" vertical="center" wrapText="1"/>
    </xf>
    <xf numFmtId="0" fontId="14" fillId="0" borderId="11" xfId="0" applyFont="1" applyFill="1" applyBorder="1" applyAlignment="1">
      <alignment horizontal="center" vertical="center" wrapText="1"/>
    </xf>
    <xf numFmtId="0" fontId="14" fillId="0" borderId="20" xfId="0" applyFont="1" applyFill="1" applyBorder="1" applyAlignment="1">
      <alignment horizontal="center" vertical="center" wrapText="1"/>
    </xf>
    <xf numFmtId="0" fontId="8" fillId="0" borderId="11" xfId="0" applyFont="1" applyFill="1" applyBorder="1" applyAlignment="1">
      <alignment horizontal="center" vertical="center" wrapText="1"/>
    </xf>
    <xf numFmtId="0" fontId="8" fillId="0" borderId="20" xfId="0" applyFont="1" applyFill="1" applyBorder="1" applyAlignment="1">
      <alignment horizontal="center" vertical="center" wrapText="1"/>
    </xf>
    <xf numFmtId="0" fontId="11" fillId="24" borderId="36" xfId="0" applyFont="1" applyFill="1" applyBorder="1" applyAlignment="1">
      <alignment horizontal="center" vertical="center"/>
    </xf>
    <xf numFmtId="0" fontId="11" fillId="24" borderId="37" xfId="0" applyFont="1" applyFill="1" applyBorder="1" applyAlignment="1">
      <alignment horizontal="center" vertical="center"/>
    </xf>
    <xf numFmtId="0" fontId="11" fillId="25" borderId="38" xfId="0" applyFont="1" applyFill="1" applyBorder="1" applyAlignment="1">
      <alignment horizontal="center" vertical="center"/>
    </xf>
    <xf numFmtId="0" fontId="11" fillId="26" borderId="37" xfId="0" applyFont="1" applyFill="1" applyBorder="1" applyAlignment="1">
      <alignment horizontal="center" vertical="center"/>
    </xf>
    <xf numFmtId="0" fontId="8" fillId="0" borderId="11" xfId="0" applyFont="1" applyFill="1" applyBorder="1" applyAlignment="1">
      <alignment horizontal="center"/>
    </xf>
    <xf numFmtId="0" fontId="8" fillId="0" borderId="20" xfId="0" applyFont="1" applyFill="1" applyBorder="1" applyAlignment="1">
      <alignment horizontal="center"/>
    </xf>
    <xf numFmtId="9" fontId="37" fillId="24" borderId="12" xfId="0" applyNumberFormat="1" applyFont="1" applyFill="1" applyBorder="1" applyAlignment="1">
      <alignment horizontal="center" vertical="center" wrapText="1"/>
    </xf>
    <xf numFmtId="0" fontId="37" fillId="24" borderId="13" xfId="0" applyFont="1" applyFill="1" applyBorder="1" applyAlignment="1">
      <alignment horizontal="center" vertical="center" wrapText="1"/>
    </xf>
    <xf numFmtId="0" fontId="37" fillId="24" borderId="14" xfId="0" applyFont="1" applyFill="1" applyBorder="1" applyAlignment="1">
      <alignment horizontal="center" vertical="center" wrapText="1"/>
    </xf>
    <xf numFmtId="0" fontId="11" fillId="25" borderId="12" xfId="0" applyFont="1" applyFill="1" applyBorder="1" applyAlignment="1">
      <alignment horizontal="center" vertical="center" wrapText="1"/>
    </xf>
    <xf numFmtId="0" fontId="11" fillId="25" borderId="13" xfId="0" applyFont="1" applyFill="1" applyBorder="1" applyAlignment="1">
      <alignment horizontal="center" vertical="center" wrapText="1"/>
    </xf>
    <xf numFmtId="0" fontId="11" fillId="25" borderId="14" xfId="0" applyFont="1" applyFill="1" applyBorder="1" applyAlignment="1">
      <alignment horizontal="center" vertical="center" wrapText="1"/>
    </xf>
    <xf numFmtId="0" fontId="12" fillId="26" borderId="12" xfId="0" applyFont="1" applyFill="1" applyBorder="1" applyAlignment="1">
      <alignment horizontal="center" vertical="center" wrapText="1"/>
    </xf>
    <xf numFmtId="0" fontId="12" fillId="26" borderId="13" xfId="0" applyFont="1" applyFill="1" applyBorder="1" applyAlignment="1">
      <alignment horizontal="center" vertical="center" wrapText="1"/>
    </xf>
    <xf numFmtId="0" fontId="12" fillId="26" borderId="14" xfId="0" applyFont="1" applyFill="1" applyBorder="1" applyAlignment="1">
      <alignment horizontal="center" vertical="center" wrapText="1"/>
    </xf>
    <xf numFmtId="0" fontId="3" fillId="0" borderId="11" xfId="0" applyFont="1" applyFill="1" applyBorder="1" applyAlignment="1">
      <alignment horizontal="center" vertical="center"/>
    </xf>
    <xf numFmtId="0" fontId="3" fillId="0" borderId="20" xfId="0" applyFont="1" applyFill="1" applyBorder="1" applyAlignment="1">
      <alignment horizontal="center" vertical="center"/>
    </xf>
    <xf numFmtId="0" fontId="8" fillId="0" borderId="25" xfId="0" applyFont="1" applyBorder="1" applyAlignment="1">
      <alignment horizontal="center" vertical="center"/>
    </xf>
    <xf numFmtId="0" fontId="0" fillId="0" borderId="13" xfId="0" applyBorder="1" applyAlignment="1">
      <alignment vertical="center"/>
    </xf>
    <xf numFmtId="0" fontId="0" fillId="0" borderId="14" xfId="0" applyBorder="1" applyAlignment="1">
      <alignment vertical="center"/>
    </xf>
    <xf numFmtId="0" fontId="8" fillId="0" borderId="14" xfId="0" applyFont="1" applyBorder="1" applyAlignment="1">
      <alignment horizontal="center" vertical="center"/>
    </xf>
    <xf numFmtId="9" fontId="3" fillId="0" borderId="12" xfId="0" applyNumberFormat="1" applyFont="1" applyFill="1" applyBorder="1" applyAlignment="1">
      <alignment horizontal="center"/>
    </xf>
    <xf numFmtId="9" fontId="3" fillId="0" borderId="13" xfId="0" applyNumberFormat="1" applyFont="1" applyFill="1" applyBorder="1" applyAlignment="1">
      <alignment horizontal="center"/>
    </xf>
    <xf numFmtId="9" fontId="3" fillId="0" borderId="14" xfId="0" applyNumberFormat="1" applyFont="1" applyFill="1" applyBorder="1" applyAlignment="1">
      <alignment horizontal="center"/>
    </xf>
    <xf numFmtId="17" fontId="3" fillId="0" borderId="25" xfId="0" applyNumberFormat="1" applyFont="1" applyBorder="1" applyAlignment="1">
      <alignment horizontal="center" vertical="center"/>
    </xf>
    <xf numFmtId="17" fontId="3" fillId="0" borderId="13" xfId="0" applyNumberFormat="1" applyFont="1" applyBorder="1" applyAlignment="1">
      <alignment horizontal="center" vertical="center"/>
    </xf>
    <xf numFmtId="17" fontId="3" fillId="0" borderId="14" xfId="0" applyNumberFormat="1" applyFont="1" applyBorder="1" applyAlignment="1">
      <alignment horizontal="center" vertical="center"/>
    </xf>
    <xf numFmtId="0" fontId="3" fillId="0" borderId="12"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170" fontId="3" fillId="0" borderId="12" xfId="69" applyNumberFormat="1" applyFont="1" applyBorder="1" applyAlignment="1">
      <alignment horizontal="center" vertical="center"/>
    </xf>
    <xf numFmtId="170" fontId="3" fillId="0" borderId="13" xfId="69" applyNumberFormat="1" applyFont="1" applyBorder="1" applyAlignment="1">
      <alignment horizontal="center" vertical="center"/>
    </xf>
    <xf numFmtId="170" fontId="3" fillId="0" borderId="14" xfId="69" applyNumberFormat="1" applyFont="1" applyBorder="1" applyAlignment="1">
      <alignment horizontal="center" vertical="center"/>
    </xf>
    <xf numFmtId="0" fontId="3" fillId="27" borderId="12" xfId="0" applyFont="1" applyFill="1" applyBorder="1" applyAlignment="1">
      <alignment horizontal="center" vertical="center"/>
    </xf>
    <xf numFmtId="0" fontId="3" fillId="27" borderId="13" xfId="0" applyFont="1" applyFill="1" applyBorder="1" applyAlignment="1">
      <alignment horizontal="center" vertical="center"/>
    </xf>
    <xf numFmtId="0" fontId="3" fillId="27" borderId="14" xfId="0" applyFont="1" applyFill="1" applyBorder="1" applyAlignment="1">
      <alignment horizontal="center" vertical="center"/>
    </xf>
    <xf numFmtId="0" fontId="8" fillId="27" borderId="21" xfId="0" applyFont="1" applyFill="1" applyBorder="1" applyAlignment="1">
      <alignment horizontal="justify" vertical="top" wrapText="1"/>
    </xf>
    <xf numFmtId="0" fontId="0" fillId="27" borderId="22" xfId="0" applyFill="1" applyBorder="1" applyAlignment="1">
      <alignment vertical="top"/>
    </xf>
    <xf numFmtId="0" fontId="0" fillId="27" borderId="26" xfId="0" applyFill="1" applyBorder="1" applyAlignment="1">
      <alignment vertical="top"/>
    </xf>
    <xf numFmtId="0" fontId="0" fillId="27" borderId="15" xfId="0" applyFill="1" applyBorder="1" applyAlignment="1">
      <alignment vertical="top"/>
    </xf>
    <xf numFmtId="0" fontId="0" fillId="27" borderId="0" xfId="0" applyFill="1" applyAlignment="1">
      <alignment vertical="top"/>
    </xf>
    <xf numFmtId="0" fontId="0" fillId="27" borderId="16" xfId="0" applyFill="1" applyBorder="1" applyAlignment="1">
      <alignment vertical="top"/>
    </xf>
    <xf numFmtId="0" fontId="0" fillId="27" borderId="27" xfId="0" applyFill="1" applyBorder="1" applyAlignment="1">
      <alignment vertical="top"/>
    </xf>
    <xf numFmtId="0" fontId="0" fillId="27" borderId="28" xfId="0" applyFill="1" applyBorder="1" applyAlignment="1">
      <alignment vertical="top"/>
    </xf>
    <xf numFmtId="0" fontId="0" fillId="27" borderId="29" xfId="0" applyFill="1" applyBorder="1" applyAlignment="1">
      <alignment vertical="top"/>
    </xf>
    <xf numFmtId="9" fontId="3" fillId="0" borderId="12" xfId="69" applyNumberFormat="1" applyFont="1" applyFill="1" applyBorder="1" applyAlignment="1">
      <alignment horizontal="center" vertical="center"/>
    </xf>
    <xf numFmtId="9" fontId="3" fillId="0" borderId="13" xfId="69" applyNumberFormat="1" applyFont="1" applyFill="1" applyBorder="1" applyAlignment="1">
      <alignment horizontal="center" vertical="center"/>
    </xf>
    <xf numFmtId="9" fontId="3" fillId="0" borderId="14" xfId="69" applyNumberFormat="1" applyFont="1" applyFill="1" applyBorder="1" applyAlignment="1">
      <alignment horizontal="center" vertical="center"/>
    </xf>
    <xf numFmtId="17" fontId="3" fillId="0" borderId="25" xfId="0" applyNumberFormat="1" applyFont="1" applyBorder="1" applyAlignment="1">
      <alignment horizontal="left" vertical="center"/>
    </xf>
    <xf numFmtId="17" fontId="3" fillId="0" borderId="13" xfId="0" applyNumberFormat="1" applyFont="1" applyBorder="1" applyAlignment="1">
      <alignment horizontal="left" vertical="center"/>
    </xf>
    <xf numFmtId="17" fontId="3" fillId="0" borderId="14" xfId="0" applyNumberFormat="1" applyFont="1" applyBorder="1" applyAlignment="1">
      <alignment horizontal="left" vertical="center"/>
    </xf>
    <xf numFmtId="9" fontId="3" fillId="0" borderId="12" xfId="69" applyNumberFormat="1" applyFont="1" applyBorder="1" applyAlignment="1">
      <alignment horizontal="center" vertical="center"/>
    </xf>
    <xf numFmtId="9" fontId="3" fillId="0" borderId="13" xfId="69" applyNumberFormat="1" applyFont="1" applyBorder="1" applyAlignment="1">
      <alignment horizontal="center" vertical="center"/>
    </xf>
    <xf numFmtId="9" fontId="3" fillId="0" borderId="14" xfId="69" applyNumberFormat="1" applyFont="1" applyBorder="1" applyAlignment="1">
      <alignment horizontal="center" vertical="center"/>
    </xf>
    <xf numFmtId="0" fontId="8" fillId="0" borderId="25" xfId="0" applyFont="1" applyBorder="1" applyAlignment="1">
      <alignment horizontal="left" vertical="center"/>
    </xf>
    <xf numFmtId="0" fontId="0" fillId="0" borderId="13" xfId="0" applyBorder="1" applyAlignment="1">
      <alignment horizontal="left" vertical="center"/>
    </xf>
    <xf numFmtId="9" fontId="3" fillId="0" borderId="13" xfId="0" applyNumberFormat="1" applyFont="1" applyFill="1" applyBorder="1"/>
    <xf numFmtId="9" fontId="3" fillId="0" borderId="14" xfId="0" applyNumberFormat="1" applyFont="1" applyFill="1" applyBorder="1"/>
    <xf numFmtId="0" fontId="0" fillId="27" borderId="15" xfId="0" applyFill="1" applyBorder="1" applyAlignment="1">
      <alignment horizontal="center"/>
    </xf>
    <xf numFmtId="0" fontId="0" fillId="27" borderId="0" xfId="0" applyFill="1" applyBorder="1" applyAlignment="1">
      <alignment horizontal="center"/>
    </xf>
    <xf numFmtId="0" fontId="0" fillId="27" borderId="16" xfId="0" applyFill="1" applyBorder="1" applyAlignment="1">
      <alignment horizontal="center"/>
    </xf>
    <xf numFmtId="0" fontId="0" fillId="27" borderId="17" xfId="0" applyFill="1" applyBorder="1" applyAlignment="1">
      <alignment horizontal="center"/>
    </xf>
    <xf numFmtId="0" fontId="0" fillId="27" borderId="18" xfId="0" applyFill="1" applyBorder="1" applyAlignment="1">
      <alignment horizontal="center"/>
    </xf>
    <xf numFmtId="0" fontId="0" fillId="27" borderId="19" xfId="0" applyFill="1" applyBorder="1" applyAlignment="1">
      <alignment horizontal="center"/>
    </xf>
    <xf numFmtId="0" fontId="8" fillId="0" borderId="30" xfId="64" applyFont="1" applyBorder="1" applyAlignment="1">
      <alignment horizontal="left" vertical="top" wrapText="1"/>
    </xf>
    <xf numFmtId="0" fontId="8" fillId="0" borderId="22" xfId="64" applyFont="1" applyBorder="1" applyAlignment="1">
      <alignment horizontal="left" vertical="top" wrapText="1"/>
    </xf>
    <xf numFmtId="0" fontId="8" fillId="0" borderId="23" xfId="64" applyFont="1" applyBorder="1" applyAlignment="1">
      <alignment horizontal="left" vertical="top" wrapText="1"/>
    </xf>
    <xf numFmtId="0" fontId="8" fillId="0" borderId="31" xfId="64" applyFont="1" applyBorder="1" applyAlignment="1">
      <alignment horizontal="left" vertical="top" wrapText="1"/>
    </xf>
    <xf numFmtId="0" fontId="8" fillId="0" borderId="18" xfId="64" applyFont="1" applyBorder="1" applyAlignment="1">
      <alignment horizontal="left" vertical="top" wrapText="1"/>
    </xf>
    <xf numFmtId="0" fontId="8" fillId="0" borderId="24" xfId="64" applyFont="1" applyBorder="1" applyAlignment="1">
      <alignment horizontal="left" vertical="top" wrapText="1"/>
    </xf>
    <xf numFmtId="0" fontId="3" fillId="0" borderId="22" xfId="64" applyBorder="1" applyAlignment="1">
      <alignment horizontal="left" vertical="top" wrapText="1"/>
    </xf>
    <xf numFmtId="0" fontId="3" fillId="0" borderId="23" xfId="64" applyBorder="1" applyAlignment="1">
      <alignment horizontal="left" vertical="top" wrapText="1"/>
    </xf>
    <xf numFmtId="0" fontId="3" fillId="0" borderId="32" xfId="64" applyBorder="1" applyAlignment="1">
      <alignment horizontal="left" vertical="top" wrapText="1"/>
    </xf>
    <xf numFmtId="0" fontId="3" fillId="0" borderId="28" xfId="64" applyBorder="1" applyAlignment="1">
      <alignment horizontal="left" vertical="top" wrapText="1"/>
    </xf>
    <xf numFmtId="0" fontId="3" fillId="0" borderId="33" xfId="64" applyBorder="1" applyAlignment="1">
      <alignment horizontal="left" vertical="top" wrapText="1"/>
    </xf>
    <xf numFmtId="0" fontId="0" fillId="0" borderId="34" xfId="0" applyBorder="1" applyAlignment="1">
      <alignment horizontal="left" vertical="center" wrapText="1"/>
    </xf>
    <xf numFmtId="0" fontId="0" fillId="0" borderId="0" xfId="0" applyBorder="1" applyAlignment="1">
      <alignment horizontal="left" vertical="center" wrapText="1"/>
    </xf>
    <xf numFmtId="0" fontId="0" fillId="0" borderId="35" xfId="0" applyBorder="1" applyAlignment="1">
      <alignment horizontal="left" vertical="center" wrapText="1"/>
    </xf>
    <xf numFmtId="0" fontId="0" fillId="0" borderId="31" xfId="0" applyBorder="1" applyAlignment="1">
      <alignment horizontal="left" vertical="center" wrapText="1"/>
    </xf>
    <xf numFmtId="0" fontId="0" fillId="0" borderId="18" xfId="0" applyBorder="1" applyAlignment="1">
      <alignment horizontal="left" vertical="center" wrapText="1"/>
    </xf>
    <xf numFmtId="0" fontId="0" fillId="0" borderId="24" xfId="0" applyBorder="1" applyAlignment="1">
      <alignment horizontal="left" vertical="center" wrapText="1"/>
    </xf>
    <xf numFmtId="0" fontId="3" fillId="27" borderId="11"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3" fillId="0" borderId="20" xfId="0" applyFont="1" applyFill="1" applyBorder="1" applyAlignment="1">
      <alignment horizontal="center" vertical="center" wrapText="1"/>
    </xf>
    <xf numFmtId="9" fontId="3" fillId="0" borderId="12" xfId="66" applyNumberFormat="1" applyFont="1" applyFill="1" applyBorder="1" applyAlignment="1">
      <alignment horizontal="center" vertical="center"/>
    </xf>
    <xf numFmtId="9" fontId="3" fillId="0" borderId="13" xfId="66" applyNumberFormat="1" applyFont="1" applyFill="1" applyBorder="1" applyAlignment="1">
      <alignment horizontal="center" vertical="center"/>
    </xf>
    <xf numFmtId="9" fontId="3" fillId="0" borderId="14" xfId="66" applyNumberFormat="1" applyFont="1" applyFill="1" applyBorder="1" applyAlignment="1">
      <alignment horizontal="center" vertical="center"/>
    </xf>
    <xf numFmtId="0" fontId="32" fillId="0" borderId="12" xfId="0" applyFont="1" applyFill="1" applyBorder="1" applyAlignment="1">
      <alignment horizontal="center" vertical="center"/>
    </xf>
    <xf numFmtId="0" fontId="32" fillId="0" borderId="13" xfId="0" applyFont="1" applyFill="1" applyBorder="1" applyAlignment="1">
      <alignment horizontal="center" vertical="center"/>
    </xf>
    <xf numFmtId="0" fontId="32" fillId="0" borderId="14" xfId="0" applyFont="1" applyFill="1" applyBorder="1" applyAlignment="1">
      <alignment horizontal="center" vertical="center"/>
    </xf>
    <xf numFmtId="0" fontId="32" fillId="0" borderId="12" xfId="0" applyFont="1" applyBorder="1" applyAlignment="1">
      <alignment horizontal="center" vertical="center"/>
    </xf>
    <xf numFmtId="0" fontId="32" fillId="0" borderId="13" xfId="0" applyFont="1" applyBorder="1" applyAlignment="1">
      <alignment horizontal="center" vertical="center"/>
    </xf>
    <xf numFmtId="0" fontId="32" fillId="0" borderId="14" xfId="0" applyFont="1" applyBorder="1" applyAlignment="1">
      <alignment horizontal="center" vertical="center"/>
    </xf>
    <xf numFmtId="0" fontId="3" fillId="0" borderId="12" xfId="0" applyFont="1" applyFill="1" applyBorder="1" applyAlignment="1">
      <alignment horizontal="center" vertical="center"/>
    </xf>
    <xf numFmtId="0" fontId="3" fillId="0" borderId="13" xfId="0" applyFont="1" applyFill="1" applyBorder="1" applyAlignment="1">
      <alignment horizontal="center" vertical="center"/>
    </xf>
    <xf numFmtId="0" fontId="3" fillId="0" borderId="14" xfId="0" applyFont="1" applyFill="1" applyBorder="1" applyAlignment="1">
      <alignment horizontal="center" vertical="center"/>
    </xf>
    <xf numFmtId="0" fontId="3" fillId="0" borderId="13" xfId="0" applyFont="1" applyBorder="1" applyAlignment="1">
      <alignment vertical="center"/>
    </xf>
    <xf numFmtId="0" fontId="3" fillId="0" borderId="14" xfId="0" applyFont="1" applyBorder="1" applyAlignment="1">
      <alignment vertical="center"/>
    </xf>
    <xf numFmtId="164" fontId="3" fillId="0" borderId="12" xfId="109" applyFont="1" applyFill="1" applyBorder="1" applyAlignment="1">
      <alignment horizontal="center" vertical="center"/>
    </xf>
    <xf numFmtId="164" fontId="3" fillId="0" borderId="13" xfId="109" applyFont="1" applyFill="1" applyBorder="1" applyAlignment="1">
      <alignment horizontal="center" vertical="center"/>
    </xf>
    <xf numFmtId="164" fontId="3" fillId="0" borderId="14" xfId="109" applyFont="1" applyFill="1" applyBorder="1" applyAlignment="1">
      <alignment horizontal="center" vertical="center"/>
    </xf>
    <xf numFmtId="164" fontId="3" fillId="0" borderId="13" xfId="109" applyFont="1" applyFill="1" applyBorder="1" applyAlignment="1">
      <alignment vertical="center"/>
    </xf>
    <xf numFmtId="164" fontId="3" fillId="0" borderId="14" xfId="109" applyFont="1" applyFill="1" applyBorder="1" applyAlignment="1">
      <alignment vertical="center"/>
    </xf>
    <xf numFmtId="9" fontId="3" fillId="0" borderId="12" xfId="0" applyNumberFormat="1" applyFont="1" applyFill="1" applyBorder="1" applyAlignment="1">
      <alignment horizontal="center" vertical="center"/>
    </xf>
    <xf numFmtId="9" fontId="3" fillId="0" borderId="13" xfId="0" applyNumberFormat="1" applyFont="1" applyFill="1" applyBorder="1" applyAlignment="1">
      <alignment vertical="center"/>
    </xf>
    <xf numFmtId="9" fontId="3" fillId="0" borderId="14" xfId="0" applyNumberFormat="1" applyFont="1" applyFill="1" applyBorder="1" applyAlignment="1">
      <alignment vertical="center"/>
    </xf>
    <xf numFmtId="0" fontId="8" fillId="0" borderId="21" xfId="0" applyFont="1" applyFill="1" applyBorder="1" applyAlignment="1">
      <alignment horizontal="justify" vertical="top" wrapText="1"/>
    </xf>
    <xf numFmtId="0" fontId="0" fillId="0" borderId="22" xfId="0" applyFill="1" applyBorder="1" applyAlignment="1">
      <alignment vertical="top"/>
    </xf>
    <xf numFmtId="0" fontId="0" fillId="0" borderId="26" xfId="0" applyFill="1" applyBorder="1" applyAlignment="1">
      <alignment vertical="top"/>
    </xf>
    <xf numFmtId="0" fontId="0" fillId="0" borderId="15" xfId="0" applyFill="1" applyBorder="1" applyAlignment="1">
      <alignment vertical="top"/>
    </xf>
    <xf numFmtId="0" fontId="0" fillId="0" borderId="0" xfId="0" applyFill="1" applyAlignment="1">
      <alignment vertical="top"/>
    </xf>
    <xf numFmtId="0" fontId="0" fillId="0" borderId="16" xfId="0" applyFill="1" applyBorder="1" applyAlignment="1">
      <alignment vertical="top"/>
    </xf>
    <xf numFmtId="0" fontId="0" fillId="0" borderId="27" xfId="0" applyFill="1" applyBorder="1" applyAlignment="1">
      <alignment vertical="top"/>
    </xf>
    <xf numFmtId="0" fontId="0" fillId="0" borderId="28" xfId="0" applyFill="1" applyBorder="1" applyAlignment="1">
      <alignment vertical="top"/>
    </xf>
    <xf numFmtId="0" fontId="0" fillId="0" borderId="29" xfId="0" applyFill="1" applyBorder="1" applyAlignment="1">
      <alignment vertical="top"/>
    </xf>
    <xf numFmtId="10" fontId="3" fillId="0" borderId="12" xfId="66" applyNumberFormat="1" applyFont="1" applyFill="1" applyBorder="1" applyAlignment="1">
      <alignment horizontal="center" vertical="center"/>
    </xf>
    <xf numFmtId="10" fontId="3" fillId="0" borderId="13" xfId="66" applyNumberFormat="1" applyFont="1" applyFill="1" applyBorder="1" applyAlignment="1">
      <alignment horizontal="center" vertical="center"/>
    </xf>
    <xf numFmtId="10" fontId="3" fillId="0" borderId="14" xfId="66" applyNumberFormat="1" applyFont="1" applyFill="1" applyBorder="1" applyAlignment="1">
      <alignment horizontal="center" vertical="center"/>
    </xf>
    <xf numFmtId="17" fontId="3" fillId="0" borderId="25" xfId="0" applyNumberFormat="1" applyFont="1" applyBorder="1" applyAlignment="1">
      <alignment horizontal="center" vertical="center" wrapText="1"/>
    </xf>
    <xf numFmtId="17" fontId="3" fillId="0" borderId="13" xfId="0" applyNumberFormat="1" applyFont="1" applyBorder="1" applyAlignment="1">
      <alignment horizontal="center" vertical="center" wrapText="1"/>
    </xf>
    <xf numFmtId="17" fontId="3" fillId="0" borderId="14" xfId="0" applyNumberFormat="1" applyFont="1" applyBorder="1" applyAlignment="1">
      <alignment horizontal="center" vertical="center" wrapText="1"/>
    </xf>
    <xf numFmtId="164" fontId="3" fillId="0" borderId="12" xfId="0" applyNumberFormat="1" applyFont="1" applyFill="1" applyBorder="1" applyAlignment="1">
      <alignment horizontal="center" vertical="center"/>
    </xf>
    <xf numFmtId="0" fontId="3" fillId="0" borderId="12" xfId="49" applyFont="1" applyFill="1" applyBorder="1" applyAlignment="1">
      <alignment horizontal="center" vertical="center"/>
    </xf>
    <xf numFmtId="0" fontId="3" fillId="0" borderId="13" xfId="49" applyFont="1" applyFill="1" applyBorder="1" applyAlignment="1">
      <alignment horizontal="center" vertical="center"/>
    </xf>
    <xf numFmtId="0" fontId="3" fillId="0" borderId="14" xfId="49" applyFont="1" applyFill="1" applyBorder="1" applyAlignment="1">
      <alignment horizontal="center" vertical="center"/>
    </xf>
    <xf numFmtId="0" fontId="0" fillId="0" borderId="11" xfId="0" applyBorder="1" applyAlignment="1">
      <alignment horizontal="center" vertical="center" wrapText="1"/>
    </xf>
    <xf numFmtId="0" fontId="8" fillId="0" borderId="21" xfId="0" applyFont="1" applyFill="1" applyBorder="1" applyAlignment="1">
      <alignment horizontal="left" vertical="top" wrapText="1"/>
    </xf>
    <xf numFmtId="0" fontId="8" fillId="0" borderId="22" xfId="0" applyFont="1" applyFill="1" applyBorder="1" applyAlignment="1">
      <alignment horizontal="left" vertical="top" wrapText="1"/>
    </xf>
    <xf numFmtId="0" fontId="8" fillId="0" borderId="26" xfId="0" applyFont="1" applyFill="1" applyBorder="1" applyAlignment="1">
      <alignment horizontal="left" vertical="top" wrapText="1"/>
    </xf>
    <xf numFmtId="0" fontId="8" fillId="0" borderId="17" xfId="0" applyFont="1" applyFill="1" applyBorder="1" applyAlignment="1">
      <alignment horizontal="left" vertical="top" wrapText="1"/>
    </xf>
    <xf numFmtId="0" fontId="8" fillId="0" borderId="18" xfId="0" applyFont="1" applyFill="1" applyBorder="1" applyAlignment="1">
      <alignment horizontal="left" vertical="top" wrapText="1"/>
    </xf>
    <xf numFmtId="0" fontId="8" fillId="0" borderId="19" xfId="0" applyFont="1" applyFill="1" applyBorder="1" applyAlignment="1">
      <alignment horizontal="left" vertical="top" wrapText="1"/>
    </xf>
    <xf numFmtId="0" fontId="8" fillId="0" borderId="30" xfId="0" applyFont="1" applyFill="1" applyBorder="1" applyAlignment="1">
      <alignment horizontal="left" vertical="top" wrapText="1"/>
    </xf>
    <xf numFmtId="0" fontId="8" fillId="0" borderId="23" xfId="0" applyFont="1" applyFill="1" applyBorder="1" applyAlignment="1">
      <alignment horizontal="left" vertical="top" wrapText="1"/>
    </xf>
    <xf numFmtId="0" fontId="8" fillId="0" borderId="31" xfId="0" applyFont="1" applyFill="1" applyBorder="1" applyAlignment="1">
      <alignment horizontal="left" vertical="top" wrapText="1"/>
    </xf>
    <xf numFmtId="0" fontId="8" fillId="0" borderId="24" xfId="0" applyFont="1" applyFill="1" applyBorder="1" applyAlignment="1">
      <alignment horizontal="left" vertical="top" wrapText="1"/>
    </xf>
    <xf numFmtId="0" fontId="8" fillId="0" borderId="10" xfId="0" applyFont="1" applyFill="1" applyBorder="1" applyAlignment="1">
      <alignment horizontal="left" vertical="top" wrapText="1"/>
    </xf>
    <xf numFmtId="0" fontId="8" fillId="0" borderId="11" xfId="0" applyFont="1" applyFill="1" applyBorder="1" applyAlignment="1">
      <alignment horizontal="left" vertical="top" wrapText="1"/>
    </xf>
    <xf numFmtId="0" fontId="0" fillId="0" borderId="10" xfId="0" applyFill="1" applyBorder="1" applyAlignment="1">
      <alignment horizontal="left" vertical="top" wrapText="1"/>
    </xf>
    <xf numFmtId="0" fontId="0" fillId="0" borderId="11" xfId="0" applyFill="1" applyBorder="1" applyAlignment="1">
      <alignment horizontal="left" vertical="top" wrapText="1"/>
    </xf>
    <xf numFmtId="0" fontId="0" fillId="0" borderId="22" xfId="0" applyFill="1" applyBorder="1" applyAlignment="1">
      <alignment horizontal="left" vertical="top" wrapText="1"/>
    </xf>
    <xf numFmtId="0" fontId="0" fillId="0" borderId="26" xfId="0" applyFill="1" applyBorder="1" applyAlignment="1">
      <alignment horizontal="left" vertical="top" wrapText="1"/>
    </xf>
    <xf numFmtId="0" fontId="0" fillId="0" borderId="18" xfId="0" applyFill="1" applyBorder="1" applyAlignment="1">
      <alignment horizontal="left" vertical="top" wrapText="1"/>
    </xf>
    <xf numFmtId="0" fontId="0" fillId="0" borderId="19" xfId="0" applyFill="1" applyBorder="1" applyAlignment="1">
      <alignment horizontal="left" vertical="top" wrapText="1"/>
    </xf>
    <xf numFmtId="9" fontId="3" fillId="0" borderId="13" xfId="0" applyNumberFormat="1" applyFont="1" applyFill="1" applyBorder="1" applyAlignment="1">
      <alignment horizontal="center" vertical="center"/>
    </xf>
    <xf numFmtId="9" fontId="3" fillId="0" borderId="14" xfId="0" applyNumberFormat="1" applyFont="1" applyFill="1" applyBorder="1" applyAlignment="1">
      <alignment horizontal="center" vertical="center"/>
    </xf>
    <xf numFmtId="0" fontId="3" fillId="0" borderId="22" xfId="0" applyFont="1" applyFill="1" applyBorder="1" applyAlignment="1">
      <alignment vertical="top"/>
    </xf>
    <xf numFmtId="0" fontId="3" fillId="0" borderId="26" xfId="0" applyFont="1" applyFill="1" applyBorder="1" applyAlignment="1">
      <alignment vertical="top"/>
    </xf>
    <xf numFmtId="0" fontId="3" fillId="0" borderId="15" xfId="0" applyFont="1" applyFill="1" applyBorder="1" applyAlignment="1">
      <alignment vertical="top"/>
    </xf>
    <xf numFmtId="0" fontId="3" fillId="0" borderId="0" xfId="0" applyFont="1" applyFill="1" applyAlignment="1">
      <alignment vertical="top"/>
    </xf>
    <xf numFmtId="0" fontId="3" fillId="0" borderId="16" xfId="0" applyFont="1" applyFill="1" applyBorder="1" applyAlignment="1">
      <alignment vertical="top"/>
    </xf>
    <xf numFmtId="0" fontId="3" fillId="0" borderId="27" xfId="0" applyFont="1" applyFill="1" applyBorder="1" applyAlignment="1">
      <alignment vertical="top"/>
    </xf>
    <xf numFmtId="0" fontId="3" fillId="0" borderId="28" xfId="0" applyFont="1" applyFill="1" applyBorder="1" applyAlignment="1">
      <alignment vertical="top"/>
    </xf>
    <xf numFmtId="0" fontId="3" fillId="0" borderId="29" xfId="0" applyFont="1" applyFill="1" applyBorder="1" applyAlignment="1">
      <alignment vertical="top"/>
    </xf>
    <xf numFmtId="9" fontId="3" fillId="28" borderId="12" xfId="0" applyNumberFormat="1" applyFont="1" applyFill="1" applyBorder="1" applyAlignment="1">
      <alignment horizontal="center"/>
    </xf>
    <xf numFmtId="9" fontId="3" fillId="28" borderId="13" xfId="0" applyNumberFormat="1" applyFont="1" applyFill="1" applyBorder="1"/>
    <xf numFmtId="9" fontId="3" fillId="28" borderId="14" xfId="0" applyNumberFormat="1" applyFont="1" applyFill="1" applyBorder="1"/>
    <xf numFmtId="0" fontId="8" fillId="0" borderId="21" xfId="0" applyFont="1" applyBorder="1" applyAlignment="1">
      <alignment horizontal="justify" vertical="top" wrapText="1"/>
    </xf>
    <xf numFmtId="0" fontId="0" fillId="0" borderId="22" xfId="0" applyBorder="1" applyAlignment="1">
      <alignment vertical="top"/>
    </xf>
    <xf numFmtId="0" fontId="0" fillId="0" borderId="26" xfId="0" applyBorder="1" applyAlignment="1">
      <alignment vertical="top"/>
    </xf>
    <xf numFmtId="0" fontId="0" fillId="0" borderId="15" xfId="0" applyBorder="1" applyAlignment="1">
      <alignment vertical="top"/>
    </xf>
    <xf numFmtId="0" fontId="0" fillId="0" borderId="0" xfId="0" applyAlignment="1">
      <alignment vertical="top"/>
    </xf>
    <xf numFmtId="0" fontId="0" fillId="0" borderId="16" xfId="0" applyBorder="1" applyAlignment="1">
      <alignment vertical="top"/>
    </xf>
    <xf numFmtId="0" fontId="0" fillId="0" borderId="27" xfId="0" applyBorder="1" applyAlignment="1">
      <alignment vertical="top"/>
    </xf>
    <xf numFmtId="0" fontId="0" fillId="0" borderId="28" xfId="0" applyBorder="1" applyAlignment="1">
      <alignment vertical="top"/>
    </xf>
    <xf numFmtId="0" fontId="0" fillId="0" borderId="29" xfId="0" applyBorder="1" applyAlignment="1">
      <alignment vertical="top"/>
    </xf>
    <xf numFmtId="0" fontId="33" fillId="0" borderId="12" xfId="0" applyFont="1" applyFill="1" applyBorder="1" applyAlignment="1">
      <alignment horizontal="center" vertical="center"/>
    </xf>
    <xf numFmtId="0" fontId="33" fillId="0" borderId="13" xfId="0" applyFont="1" applyFill="1" applyBorder="1" applyAlignment="1">
      <alignment horizontal="center" vertical="center"/>
    </xf>
    <xf numFmtId="0" fontId="33" fillId="0" borderId="14"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20" xfId="0" applyFont="1" applyFill="1" applyBorder="1" applyAlignment="1">
      <alignment horizontal="center" vertical="center"/>
    </xf>
    <xf numFmtId="0" fontId="3" fillId="0" borderId="39" xfId="0" applyFont="1" applyFill="1" applyBorder="1" applyAlignment="1">
      <alignment horizontal="center" vertical="center"/>
    </xf>
    <xf numFmtId="0" fontId="3" fillId="0" borderId="30"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3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3" fillId="0" borderId="31"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14" fillId="0" borderId="22" xfId="0" applyFont="1" applyFill="1" applyBorder="1" applyAlignment="1">
      <alignment horizontal="center" vertical="center" wrapText="1"/>
    </xf>
    <xf numFmtId="0" fontId="14" fillId="0" borderId="23"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24" xfId="0" applyFont="1" applyBorder="1" applyAlignment="1">
      <alignment horizontal="center" vertical="center" wrapText="1"/>
    </xf>
    <xf numFmtId="0" fontId="3" fillId="0" borderId="22" xfId="0" applyFont="1" applyBorder="1" applyAlignment="1">
      <alignment vertical="center"/>
    </xf>
    <xf numFmtId="0" fontId="3" fillId="0" borderId="26" xfId="0" applyFont="1" applyBorder="1" applyAlignment="1">
      <alignment vertical="center"/>
    </xf>
    <xf numFmtId="0" fontId="3" fillId="0" borderId="17" xfId="0" applyFont="1" applyBorder="1" applyAlignment="1">
      <alignment vertical="center"/>
    </xf>
    <xf numFmtId="0" fontId="3" fillId="0" borderId="18" xfId="0" applyFont="1" applyBorder="1" applyAlignment="1">
      <alignment vertical="center"/>
    </xf>
    <xf numFmtId="0" fontId="3" fillId="0" borderId="19" xfId="0" applyFont="1" applyBorder="1" applyAlignment="1">
      <alignment vertical="center"/>
    </xf>
    <xf numFmtId="0" fontId="8" fillId="0" borderId="30" xfId="0" applyFont="1" applyFill="1" applyBorder="1" applyAlignment="1">
      <alignment horizontal="left" vertical="center" wrapText="1"/>
    </xf>
    <xf numFmtId="0" fontId="8" fillId="0" borderId="23"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24" xfId="0" applyFont="1" applyFill="1" applyBorder="1" applyAlignment="1">
      <alignment horizontal="left" vertical="center" wrapText="1"/>
    </xf>
    <xf numFmtId="0" fontId="3" fillId="0" borderId="10" xfId="0" applyFont="1" applyFill="1" applyBorder="1" applyAlignment="1">
      <alignment horizontal="left" vertical="top" wrapText="1"/>
    </xf>
    <xf numFmtId="0" fontId="3" fillId="0" borderId="11" xfId="0" applyFont="1" applyFill="1" applyBorder="1" applyAlignment="1">
      <alignment horizontal="left" vertical="top" wrapText="1"/>
    </xf>
    <xf numFmtId="0" fontId="8" fillId="0" borderId="30" xfId="0" applyNumberFormat="1" applyFont="1" applyFill="1" applyBorder="1" applyAlignment="1">
      <alignment horizontal="left" vertical="top" wrapText="1"/>
    </xf>
    <xf numFmtId="0" fontId="3" fillId="0" borderId="22" xfId="0" applyNumberFormat="1" applyFont="1" applyFill="1" applyBorder="1" applyAlignment="1">
      <alignment horizontal="left" vertical="top" wrapText="1"/>
    </xf>
    <xf numFmtId="0" fontId="3" fillId="0" borderId="26" xfId="0" applyNumberFormat="1" applyFont="1" applyFill="1" applyBorder="1" applyAlignment="1">
      <alignment horizontal="left" vertical="top" wrapText="1"/>
    </xf>
    <xf numFmtId="0" fontId="3" fillId="0" borderId="31" xfId="0" applyNumberFormat="1" applyFont="1" applyFill="1" applyBorder="1" applyAlignment="1">
      <alignment horizontal="left" vertical="top" wrapText="1"/>
    </xf>
    <xf numFmtId="0" fontId="3" fillId="0" borderId="18" xfId="0" applyNumberFormat="1" applyFont="1" applyFill="1" applyBorder="1" applyAlignment="1">
      <alignment horizontal="left" vertical="top" wrapText="1"/>
    </xf>
    <xf numFmtId="0" fontId="3" fillId="0" borderId="19" xfId="0" applyNumberFormat="1" applyFont="1" applyFill="1" applyBorder="1" applyAlignment="1">
      <alignment horizontal="left" vertical="top" wrapText="1"/>
    </xf>
    <xf numFmtId="0" fontId="8" fillId="0" borderId="30" xfId="64" applyFont="1" applyFill="1" applyBorder="1" applyAlignment="1">
      <alignment horizontal="left" vertical="top" wrapText="1"/>
    </xf>
    <xf numFmtId="0" fontId="8" fillId="0" borderId="22" xfId="64" applyFont="1" applyFill="1" applyBorder="1" applyAlignment="1">
      <alignment horizontal="left" vertical="top" wrapText="1"/>
    </xf>
    <xf numFmtId="0" fontId="8" fillId="0" borderId="23" xfId="64" applyFont="1" applyFill="1" applyBorder="1" applyAlignment="1">
      <alignment horizontal="left" vertical="top" wrapText="1"/>
    </xf>
    <xf numFmtId="0" fontId="8" fillId="0" borderId="31" xfId="64" applyFont="1" applyFill="1" applyBorder="1" applyAlignment="1">
      <alignment horizontal="left" vertical="top" wrapText="1"/>
    </xf>
    <xf numFmtId="0" fontId="8" fillId="0" borderId="18" xfId="64" applyFont="1" applyFill="1" applyBorder="1" applyAlignment="1">
      <alignment horizontal="left" vertical="top" wrapText="1"/>
    </xf>
    <xf numFmtId="0" fontId="8" fillId="0" borderId="24" xfId="64" applyFont="1" applyFill="1" applyBorder="1" applyAlignment="1">
      <alignment horizontal="left" vertical="top" wrapText="1"/>
    </xf>
    <xf numFmtId="0" fontId="3" fillId="0" borderId="25" xfId="49" applyBorder="1" applyAlignment="1">
      <alignment horizontal="center"/>
    </xf>
    <xf numFmtId="0" fontId="3" fillId="0" borderId="13" xfId="49" applyBorder="1" applyAlignment="1">
      <alignment horizontal="center"/>
    </xf>
    <xf numFmtId="0" fontId="3" fillId="0" borderId="39" xfId="49" applyBorder="1" applyAlignment="1">
      <alignment horizontal="center"/>
    </xf>
    <xf numFmtId="0" fontId="8" fillId="0" borderId="30" xfId="49" applyFont="1" applyBorder="1" applyAlignment="1">
      <alignment horizontal="center" vertical="center" wrapText="1"/>
    </xf>
    <xf numFmtId="0" fontId="8" fillId="0" borderId="22" xfId="49" applyFont="1" applyBorder="1" applyAlignment="1">
      <alignment horizontal="center" vertical="center"/>
    </xf>
    <xf numFmtId="0" fontId="8" fillId="0" borderId="26" xfId="49" applyFont="1" applyBorder="1" applyAlignment="1">
      <alignment horizontal="center" vertical="center"/>
    </xf>
    <xf numFmtId="0" fontId="8" fillId="0" borderId="34" xfId="49" applyFont="1" applyBorder="1" applyAlignment="1">
      <alignment horizontal="center" vertical="center"/>
    </xf>
    <xf numFmtId="0" fontId="8" fillId="0" borderId="0" xfId="49" applyFont="1" applyBorder="1" applyAlignment="1">
      <alignment horizontal="center" vertical="center"/>
    </xf>
    <xf numFmtId="0" fontId="8" fillId="0" borderId="16" xfId="49" applyFont="1" applyBorder="1" applyAlignment="1">
      <alignment horizontal="center" vertical="center"/>
    </xf>
    <xf numFmtId="0" fontId="8" fillId="0" borderId="31" xfId="49" applyFont="1" applyBorder="1" applyAlignment="1">
      <alignment horizontal="center" vertical="center"/>
    </xf>
    <xf numFmtId="0" fontId="8" fillId="0" borderId="18" xfId="49" applyFont="1" applyBorder="1" applyAlignment="1">
      <alignment horizontal="center" vertical="center"/>
    </xf>
    <xf numFmtId="0" fontId="8" fillId="0" borderId="19" xfId="49" applyFont="1" applyBorder="1" applyAlignment="1">
      <alignment horizontal="center" vertical="center"/>
    </xf>
    <xf numFmtId="0" fontId="7" fillId="0" borderId="12" xfId="49" applyFont="1" applyBorder="1" applyAlignment="1">
      <alignment horizontal="left" vertical="center" wrapText="1"/>
    </xf>
    <xf numFmtId="0" fontId="7" fillId="0" borderId="13" xfId="49" applyFont="1" applyBorder="1" applyAlignment="1">
      <alignment horizontal="left" vertical="center" wrapText="1"/>
    </xf>
    <xf numFmtId="0" fontId="7" fillId="0" borderId="39" xfId="49" applyFont="1" applyBorder="1" applyAlignment="1">
      <alignment horizontal="left" vertical="center" wrapText="1"/>
    </xf>
    <xf numFmtId="0" fontId="8" fillId="0" borderId="21" xfId="49" applyFont="1" applyBorder="1" applyAlignment="1">
      <alignment horizontal="center" vertical="center"/>
    </xf>
    <xf numFmtId="0" fontId="8" fillId="0" borderId="15" xfId="49" applyFont="1" applyBorder="1" applyAlignment="1">
      <alignment horizontal="center" vertical="center"/>
    </xf>
    <xf numFmtId="0" fontId="8" fillId="0" borderId="17" xfId="49" applyFont="1" applyBorder="1" applyAlignment="1">
      <alignment horizontal="center" vertical="center"/>
    </xf>
    <xf numFmtId="0" fontId="8" fillId="0" borderId="11" xfId="49" applyFont="1" applyBorder="1" applyAlignment="1">
      <alignment horizontal="left" vertical="center" wrapText="1"/>
    </xf>
    <xf numFmtId="0" fontId="8" fillId="0" borderId="12" xfId="49" applyFont="1" applyBorder="1" applyAlignment="1">
      <alignment horizontal="center" vertical="center"/>
    </xf>
    <xf numFmtId="0" fontId="8" fillId="0" borderId="13" xfId="49" applyFont="1" applyBorder="1" applyAlignment="1">
      <alignment horizontal="center" vertical="center"/>
    </xf>
    <xf numFmtId="0" fontId="8" fillId="0" borderId="39" xfId="49" applyFont="1" applyBorder="1" applyAlignment="1">
      <alignment horizontal="center" vertical="center"/>
    </xf>
    <xf numFmtId="0" fontId="8" fillId="0" borderId="12" xfId="49" applyFont="1" applyBorder="1" applyAlignment="1">
      <alignment horizontal="left" vertical="center" wrapText="1"/>
    </xf>
    <xf numFmtId="0" fontId="8" fillId="0" borderId="13" xfId="49" applyFont="1" applyBorder="1" applyAlignment="1">
      <alignment horizontal="left" vertical="center" wrapText="1"/>
    </xf>
    <xf numFmtId="0" fontId="8" fillId="0" borderId="14" xfId="49" applyFont="1" applyBorder="1" applyAlignment="1">
      <alignment horizontal="left" vertical="center" wrapText="1"/>
    </xf>
    <xf numFmtId="0" fontId="8" fillId="0" borderId="11" xfId="49" applyFont="1" applyBorder="1" applyAlignment="1">
      <alignment horizontal="center" vertical="center" wrapText="1"/>
    </xf>
    <xf numFmtId="0" fontId="3" fillId="0" borderId="11" xfId="49" applyFont="1" applyBorder="1" applyAlignment="1">
      <alignment horizontal="left" vertical="center" wrapText="1"/>
    </xf>
    <xf numFmtId="0" fontId="3" fillId="0" borderId="11" xfId="49" applyBorder="1" applyAlignment="1">
      <alignment vertical="center"/>
    </xf>
    <xf numFmtId="0" fontId="8" fillId="0" borderId="25" xfId="49" applyFont="1" applyFill="1" applyBorder="1" applyAlignment="1">
      <alignment horizontal="justify" vertical="center" wrapText="1"/>
    </xf>
    <xf numFmtId="0" fontId="8" fillId="0" borderId="13" xfId="49" applyFont="1" applyFill="1" applyBorder="1" applyAlignment="1">
      <alignment horizontal="justify" vertical="center" wrapText="1"/>
    </xf>
    <xf numFmtId="0" fontId="8" fillId="0" borderId="39" xfId="49" applyFont="1" applyFill="1" applyBorder="1" applyAlignment="1">
      <alignment horizontal="justify" vertical="center" wrapText="1"/>
    </xf>
    <xf numFmtId="0" fontId="8" fillId="0" borderId="21" xfId="49" applyFont="1" applyFill="1" applyBorder="1" applyAlignment="1">
      <alignment horizontal="left" vertical="center" wrapText="1"/>
    </xf>
    <xf numFmtId="0" fontId="3" fillId="0" borderId="22" xfId="49" applyFont="1" applyBorder="1" applyAlignment="1">
      <alignment vertical="center"/>
    </xf>
    <xf numFmtId="0" fontId="3" fillId="0" borderId="26" xfId="49" applyFont="1" applyBorder="1" applyAlignment="1">
      <alignment vertical="center"/>
    </xf>
    <xf numFmtId="0" fontId="3" fillId="0" borderId="17" xfId="49" applyFont="1" applyBorder="1" applyAlignment="1">
      <alignment vertical="center"/>
    </xf>
    <xf numFmtId="0" fontId="3" fillId="0" borderId="18" xfId="49" applyFont="1" applyBorder="1" applyAlignment="1">
      <alignment vertical="center"/>
    </xf>
    <xf numFmtId="0" fontId="3" fillId="0" borderId="19" xfId="49" applyFont="1" applyBorder="1" applyAlignment="1">
      <alignment vertical="center"/>
    </xf>
    <xf numFmtId="0" fontId="8" fillId="0" borderId="30" xfId="49" applyFont="1" applyFill="1" applyBorder="1" applyAlignment="1">
      <alignment horizontal="left" vertical="center" wrapText="1"/>
    </xf>
    <xf numFmtId="0" fontId="8" fillId="0" borderId="22" xfId="49" applyFont="1" applyFill="1" applyBorder="1" applyAlignment="1">
      <alignment horizontal="left" vertical="center" wrapText="1"/>
    </xf>
    <xf numFmtId="0" fontId="8" fillId="0" borderId="23" xfId="49" applyFont="1" applyFill="1" applyBorder="1" applyAlignment="1">
      <alignment horizontal="left" vertical="center" wrapText="1"/>
    </xf>
    <xf numFmtId="0" fontId="8" fillId="0" borderId="31" xfId="49" applyFont="1" applyFill="1" applyBorder="1" applyAlignment="1">
      <alignment horizontal="left" vertical="center" wrapText="1"/>
    </xf>
    <xf numFmtId="0" fontId="8" fillId="0" borderId="18" xfId="49" applyFont="1" applyFill="1" applyBorder="1" applyAlignment="1">
      <alignment horizontal="left" vertical="center" wrapText="1"/>
    </xf>
    <xf numFmtId="0" fontId="8" fillId="0" borderId="24" xfId="49" applyFont="1" applyFill="1" applyBorder="1" applyAlignment="1">
      <alignment horizontal="left" vertical="center" wrapText="1"/>
    </xf>
    <xf numFmtId="0" fontId="8" fillId="0" borderId="10" xfId="49" applyFont="1" applyFill="1" applyBorder="1" applyAlignment="1">
      <alignment horizontal="left" vertical="center" wrapText="1"/>
    </xf>
    <xf numFmtId="0" fontId="8" fillId="0" borderId="11" xfId="49" applyFont="1" applyFill="1" applyBorder="1" applyAlignment="1">
      <alignment horizontal="left" vertical="center" wrapText="1"/>
    </xf>
    <xf numFmtId="0" fontId="3" fillId="0" borderId="10" xfId="49" applyFont="1" applyFill="1" applyBorder="1" applyAlignment="1">
      <alignment horizontal="left" vertical="center" wrapText="1"/>
    </xf>
    <xf numFmtId="0" fontId="3" fillId="0" borderId="11" xfId="49" applyFont="1" applyFill="1" applyBorder="1" applyAlignment="1">
      <alignment horizontal="left" vertical="center" wrapText="1"/>
    </xf>
    <xf numFmtId="0" fontId="8" fillId="0" borderId="30" xfId="49" applyNumberFormat="1" applyFont="1" applyFill="1" applyBorder="1" applyAlignment="1">
      <alignment horizontal="left" vertical="center" wrapText="1"/>
    </xf>
    <xf numFmtId="0" fontId="3" fillId="0" borderId="22" xfId="49" applyNumberFormat="1" applyFont="1" applyFill="1" applyBorder="1" applyAlignment="1">
      <alignment horizontal="left" vertical="center" wrapText="1"/>
    </xf>
    <xf numFmtId="0" fontId="3" fillId="0" borderId="26" xfId="49" applyNumberFormat="1" applyFont="1" applyFill="1" applyBorder="1" applyAlignment="1">
      <alignment horizontal="left" vertical="center" wrapText="1"/>
    </xf>
    <xf numFmtId="0" fontId="3" fillId="0" borderId="31" xfId="49" applyNumberFormat="1" applyFont="1" applyFill="1" applyBorder="1" applyAlignment="1">
      <alignment horizontal="left" vertical="center" wrapText="1"/>
    </xf>
    <xf numFmtId="0" fontId="3" fillId="0" borderId="18" xfId="49" applyNumberFormat="1" applyFont="1" applyFill="1" applyBorder="1" applyAlignment="1">
      <alignment horizontal="left" vertical="center" wrapText="1"/>
    </xf>
    <xf numFmtId="0" fontId="3" fillId="0" borderId="19" xfId="49" applyNumberFormat="1" applyFont="1" applyFill="1" applyBorder="1" applyAlignment="1">
      <alignment horizontal="left" vertical="center" wrapText="1"/>
    </xf>
    <xf numFmtId="0" fontId="8" fillId="0" borderId="30" xfId="64" applyFont="1" applyFill="1" applyBorder="1" applyAlignment="1">
      <alignment horizontal="left" vertical="center" wrapText="1"/>
    </xf>
    <xf numFmtId="0" fontId="8" fillId="0" borderId="22" xfId="64" applyFont="1" applyFill="1" applyBorder="1" applyAlignment="1">
      <alignment horizontal="left" vertical="center" wrapText="1"/>
    </xf>
    <xf numFmtId="0" fontId="8" fillId="0" borderId="26" xfId="64" applyFont="1" applyFill="1" applyBorder="1" applyAlignment="1">
      <alignment horizontal="left" vertical="center" wrapText="1"/>
    </xf>
    <xf numFmtId="0" fontId="8" fillId="0" borderId="31" xfId="64" applyFont="1" applyFill="1" applyBorder="1" applyAlignment="1">
      <alignment horizontal="left" vertical="center" wrapText="1"/>
    </xf>
    <xf numFmtId="0" fontId="8" fillId="0" borderId="18" xfId="64" applyFont="1" applyFill="1" applyBorder="1" applyAlignment="1">
      <alignment horizontal="left" vertical="center" wrapText="1"/>
    </xf>
    <xf numFmtId="0" fontId="8" fillId="0" borderId="19" xfId="64" applyFont="1" applyFill="1" applyBorder="1" applyAlignment="1">
      <alignment horizontal="left" vertical="center" wrapText="1"/>
    </xf>
    <xf numFmtId="0" fontId="8" fillId="0" borderId="10" xfId="49" applyFont="1" applyBorder="1" applyAlignment="1">
      <alignment horizontal="center" vertical="center"/>
    </xf>
    <xf numFmtId="0" fontId="8" fillId="0" borderId="11" xfId="49" applyFont="1" applyBorder="1" applyAlignment="1">
      <alignment horizontal="center" vertical="center"/>
    </xf>
    <xf numFmtId="0" fontId="8" fillId="0" borderId="20" xfId="49" applyFont="1" applyBorder="1" applyAlignment="1">
      <alignment horizontal="center" vertical="center"/>
    </xf>
    <xf numFmtId="0" fontId="9" fillId="0" borderId="12" xfId="49" applyFont="1" applyBorder="1" applyAlignment="1">
      <alignment horizontal="center" vertical="center"/>
    </xf>
    <xf numFmtId="0" fontId="9" fillId="0" borderId="14" xfId="49" applyFont="1" applyBorder="1" applyAlignment="1">
      <alignment horizontal="center" vertical="center"/>
    </xf>
    <xf numFmtId="0" fontId="9" fillId="0" borderId="11" xfId="49" applyFont="1" applyBorder="1" applyAlignment="1">
      <alignment horizontal="center" vertical="center"/>
    </xf>
    <xf numFmtId="0" fontId="3" fillId="0" borderId="30" xfId="49" applyFont="1" applyFill="1" applyBorder="1" applyAlignment="1">
      <alignment horizontal="center" vertical="center" wrapText="1"/>
    </xf>
    <xf numFmtId="0" fontId="3" fillId="0" borderId="22" xfId="49" applyFont="1" applyFill="1" applyBorder="1" applyAlignment="1">
      <alignment horizontal="center" vertical="center" wrapText="1"/>
    </xf>
    <xf numFmtId="0" fontId="3" fillId="0" borderId="26" xfId="49" applyFont="1" applyFill="1" applyBorder="1" applyAlignment="1">
      <alignment horizontal="center" vertical="center" wrapText="1"/>
    </xf>
    <xf numFmtId="0" fontId="3" fillId="0" borderId="34" xfId="49" applyFont="1" applyFill="1" applyBorder="1" applyAlignment="1">
      <alignment horizontal="center" vertical="center" wrapText="1"/>
    </xf>
    <xf numFmtId="0" fontId="3" fillId="0" borderId="0" xfId="49" applyFont="1" applyFill="1" applyBorder="1" applyAlignment="1">
      <alignment horizontal="center" vertical="center" wrapText="1"/>
    </xf>
    <xf numFmtId="0" fontId="3" fillId="0" borderId="16" xfId="49" applyFont="1" applyFill="1" applyBorder="1" applyAlignment="1">
      <alignment horizontal="center" vertical="center" wrapText="1"/>
    </xf>
    <xf numFmtId="0" fontId="3" fillId="0" borderId="31" xfId="49" applyFont="1" applyFill="1" applyBorder="1" applyAlignment="1">
      <alignment horizontal="center" vertical="center" wrapText="1"/>
    </xf>
    <xf numFmtId="0" fontId="3" fillId="0" borderId="18" xfId="49" applyFont="1" applyFill="1" applyBorder="1" applyAlignment="1">
      <alignment horizontal="center" vertical="center" wrapText="1"/>
    </xf>
    <xf numFmtId="0" fontId="3" fillId="0" borderId="19" xfId="49" applyFont="1" applyFill="1" applyBorder="1" applyAlignment="1">
      <alignment horizontal="center" vertical="center" wrapText="1"/>
    </xf>
    <xf numFmtId="0" fontId="14" fillId="0" borderId="22" xfId="49" applyFont="1" applyFill="1" applyBorder="1" applyAlignment="1">
      <alignment horizontal="center" vertical="center" wrapText="1"/>
    </xf>
    <xf numFmtId="0" fontId="14" fillId="0" borderId="23" xfId="49" applyFont="1" applyFill="1" applyBorder="1" applyAlignment="1">
      <alignment horizontal="center" vertical="center" wrapText="1"/>
    </xf>
    <xf numFmtId="0" fontId="8" fillId="0" borderId="31" xfId="49" applyFont="1" applyBorder="1" applyAlignment="1">
      <alignment horizontal="center" vertical="center" wrapText="1"/>
    </xf>
    <xf numFmtId="0" fontId="8" fillId="0" borderId="18" xfId="49" applyFont="1" applyBorder="1" applyAlignment="1">
      <alignment horizontal="center" vertical="center" wrapText="1"/>
    </xf>
    <xf numFmtId="0" fontId="8" fillId="0" borderId="24" xfId="49" applyFont="1" applyBorder="1" applyAlignment="1">
      <alignment horizontal="center" vertical="center" wrapText="1"/>
    </xf>
    <xf numFmtId="0" fontId="11" fillId="24" borderId="36" xfId="49" applyFont="1" applyFill="1" applyBorder="1" applyAlignment="1">
      <alignment horizontal="center" vertical="center"/>
    </xf>
    <xf numFmtId="0" fontId="11" fillId="24" borderId="37" xfId="49" applyFont="1" applyFill="1" applyBorder="1" applyAlignment="1">
      <alignment horizontal="center" vertical="center"/>
    </xf>
    <xf numFmtId="0" fontId="11" fillId="25" borderId="38" xfId="49" applyFont="1" applyFill="1" applyBorder="1" applyAlignment="1">
      <alignment horizontal="center" vertical="center"/>
    </xf>
    <xf numFmtId="0" fontId="11" fillId="26" borderId="37" xfId="49" applyFont="1" applyFill="1" applyBorder="1" applyAlignment="1">
      <alignment horizontal="center" vertical="center"/>
    </xf>
    <xf numFmtId="0" fontId="8" fillId="0" borderId="11" xfId="49" applyFont="1" applyFill="1" applyBorder="1" applyAlignment="1">
      <alignment horizontal="center" vertical="center"/>
    </xf>
    <xf numFmtId="0" fontId="8" fillId="0" borderId="20" xfId="49" applyFont="1" applyFill="1" applyBorder="1" applyAlignment="1">
      <alignment horizontal="center" vertical="center"/>
    </xf>
    <xf numFmtId="9" fontId="37" fillId="24" borderId="12" xfId="49" applyNumberFormat="1" applyFont="1" applyFill="1" applyBorder="1" applyAlignment="1">
      <alignment horizontal="center" vertical="center" wrapText="1"/>
    </xf>
    <xf numFmtId="0" fontId="37" fillId="24" borderId="13" xfId="49" applyFont="1" applyFill="1" applyBorder="1" applyAlignment="1">
      <alignment horizontal="center" vertical="center" wrapText="1"/>
    </xf>
    <xf numFmtId="0" fontId="37" fillId="24" borderId="14" xfId="49" applyFont="1" applyFill="1" applyBorder="1" applyAlignment="1">
      <alignment horizontal="center" vertical="center" wrapText="1"/>
    </xf>
    <xf numFmtId="0" fontId="11" fillId="25" borderId="12" xfId="49" applyFont="1" applyFill="1" applyBorder="1" applyAlignment="1">
      <alignment horizontal="center" vertical="center" wrapText="1"/>
    </xf>
    <xf numFmtId="0" fontId="11" fillId="25" borderId="13" xfId="49" applyFont="1" applyFill="1" applyBorder="1" applyAlignment="1">
      <alignment horizontal="center" vertical="center" wrapText="1"/>
    </xf>
    <xf numFmtId="0" fontId="11" fillId="25" borderId="14" xfId="49" applyFont="1" applyFill="1" applyBorder="1" applyAlignment="1">
      <alignment horizontal="center" vertical="center" wrapText="1"/>
    </xf>
    <xf numFmtId="0" fontId="12" fillId="26" borderId="12" xfId="49" applyFont="1" applyFill="1" applyBorder="1" applyAlignment="1">
      <alignment horizontal="center" vertical="center" wrapText="1"/>
    </xf>
    <xf numFmtId="0" fontId="12" fillId="26" borderId="13" xfId="49" applyFont="1" applyFill="1" applyBorder="1" applyAlignment="1">
      <alignment horizontal="center" vertical="center" wrapText="1"/>
    </xf>
    <xf numFmtId="0" fontId="12" fillId="26" borderId="14" xfId="49" applyFont="1" applyFill="1" applyBorder="1" applyAlignment="1">
      <alignment horizontal="center" vertical="center" wrapText="1"/>
    </xf>
    <xf numFmtId="0" fontId="8" fillId="0" borderId="25" xfId="49" applyFont="1" applyBorder="1" applyAlignment="1">
      <alignment horizontal="center" vertical="center"/>
    </xf>
    <xf numFmtId="0" fontId="3" fillId="0" borderId="13" xfId="49" applyBorder="1" applyAlignment="1">
      <alignment vertical="center"/>
    </xf>
    <xf numFmtId="0" fontId="3" fillId="0" borderId="14" xfId="49" applyBorder="1" applyAlignment="1">
      <alignment vertical="center"/>
    </xf>
    <xf numFmtId="0" fontId="8" fillId="0" borderId="14" xfId="49" applyFont="1" applyBorder="1" applyAlignment="1">
      <alignment horizontal="center" vertical="center"/>
    </xf>
    <xf numFmtId="17" fontId="3" fillId="0" borderId="25" xfId="49" applyNumberFormat="1" applyFont="1" applyBorder="1" applyAlignment="1">
      <alignment horizontal="center" vertical="center"/>
    </xf>
    <xf numFmtId="17" fontId="3" fillId="0" borderId="13" xfId="49" applyNumberFormat="1" applyFont="1" applyBorder="1" applyAlignment="1">
      <alignment horizontal="center" vertical="center"/>
    </xf>
    <xf numFmtId="17" fontId="3" fillId="0" borderId="14" xfId="49" applyNumberFormat="1" applyFont="1" applyBorder="1" applyAlignment="1">
      <alignment horizontal="center" vertical="center"/>
    </xf>
    <xf numFmtId="9" fontId="3" fillId="0" borderId="12" xfId="104" applyNumberFormat="1" applyFont="1" applyBorder="1" applyAlignment="1">
      <alignment horizontal="center" vertical="center"/>
    </xf>
    <xf numFmtId="9" fontId="3" fillId="0" borderId="13" xfId="104" applyNumberFormat="1" applyFont="1" applyBorder="1" applyAlignment="1">
      <alignment horizontal="center" vertical="center"/>
    </xf>
    <xf numFmtId="9" fontId="3" fillId="0" borderId="14" xfId="104" applyNumberFormat="1" applyFont="1" applyBorder="1" applyAlignment="1">
      <alignment horizontal="center" vertical="center"/>
    </xf>
    <xf numFmtId="9" fontId="3" fillId="0" borderId="12" xfId="104" applyNumberFormat="1" applyFont="1" applyFill="1" applyBorder="1" applyAlignment="1">
      <alignment horizontal="center" vertical="center"/>
    </xf>
    <xf numFmtId="9" fontId="3" fillId="0" borderId="13" xfId="104" applyNumberFormat="1" applyFont="1" applyFill="1" applyBorder="1" applyAlignment="1">
      <alignment horizontal="center" vertical="center"/>
    </xf>
    <xf numFmtId="9" fontId="3" fillId="0" borderId="14" xfId="104" applyNumberFormat="1" applyFont="1" applyFill="1" applyBorder="1" applyAlignment="1">
      <alignment horizontal="center" vertical="center"/>
    </xf>
    <xf numFmtId="0" fontId="3" fillId="0" borderId="12" xfId="49" applyFont="1" applyBorder="1" applyAlignment="1">
      <alignment horizontal="center" vertical="center"/>
    </xf>
    <xf numFmtId="0" fontId="3" fillId="0" borderId="13" xfId="49" applyFont="1" applyBorder="1" applyAlignment="1">
      <alignment horizontal="center" vertical="center"/>
    </xf>
    <xf numFmtId="0" fontId="3" fillId="0" borderId="14" xfId="49" applyFont="1" applyBorder="1" applyAlignment="1">
      <alignment horizontal="center" vertical="center"/>
    </xf>
    <xf numFmtId="17" fontId="3" fillId="0" borderId="25" xfId="49" applyNumberFormat="1" applyFont="1" applyBorder="1" applyAlignment="1">
      <alignment horizontal="left" vertical="center"/>
    </xf>
    <xf numFmtId="17" fontId="3" fillId="0" borderId="13" xfId="49" applyNumberFormat="1" applyFont="1" applyBorder="1" applyAlignment="1">
      <alignment horizontal="left" vertical="center"/>
    </xf>
    <xf numFmtId="17" fontId="3" fillId="0" borderId="14" xfId="49" applyNumberFormat="1" applyFont="1" applyBorder="1" applyAlignment="1">
      <alignment horizontal="left" vertical="center"/>
    </xf>
    <xf numFmtId="0" fontId="8" fillId="0" borderId="32" xfId="64" applyFont="1" applyBorder="1" applyAlignment="1">
      <alignment horizontal="left" vertical="top" wrapText="1"/>
    </xf>
    <xf numFmtId="0" fontId="8" fillId="0" borderId="28" xfId="64" applyFont="1" applyBorder="1" applyAlignment="1">
      <alignment horizontal="left" vertical="top" wrapText="1"/>
    </xf>
    <xf numFmtId="0" fontId="8" fillId="0" borderId="33" xfId="64" applyFont="1" applyBorder="1" applyAlignment="1">
      <alignment horizontal="left" vertical="top" wrapText="1"/>
    </xf>
    <xf numFmtId="0" fontId="8" fillId="0" borderId="25" xfId="49" applyFont="1" applyBorder="1" applyAlignment="1">
      <alignment horizontal="left" vertical="center"/>
    </xf>
    <xf numFmtId="0" fontId="3" fillId="0" borderId="13" xfId="49" applyBorder="1" applyAlignment="1">
      <alignment horizontal="left" vertical="center"/>
    </xf>
    <xf numFmtId="0" fontId="3" fillId="0" borderId="34" xfId="49" applyBorder="1" applyAlignment="1">
      <alignment horizontal="left" vertical="center" wrapText="1"/>
    </xf>
    <xf numFmtId="0" fontId="3" fillId="0" borderId="0" xfId="49" applyBorder="1" applyAlignment="1">
      <alignment horizontal="left" vertical="center" wrapText="1"/>
    </xf>
    <xf numFmtId="0" fontId="3" fillId="0" borderId="35" xfId="49" applyBorder="1" applyAlignment="1">
      <alignment horizontal="left" vertical="center" wrapText="1"/>
    </xf>
    <xf numFmtId="0" fontId="3" fillId="0" borderId="31" xfId="49" applyBorder="1" applyAlignment="1">
      <alignment horizontal="left" vertical="center" wrapText="1"/>
    </xf>
    <xf numFmtId="0" fontId="3" fillId="0" borderId="18" xfId="49" applyBorder="1" applyAlignment="1">
      <alignment horizontal="left" vertical="center" wrapText="1"/>
    </xf>
    <xf numFmtId="0" fontId="3" fillId="0" borderId="24" xfId="49" applyBorder="1" applyAlignment="1">
      <alignment horizontal="left" vertical="center" wrapText="1"/>
    </xf>
    <xf numFmtId="14" fontId="3" fillId="0" borderId="12" xfId="105" applyNumberFormat="1" applyFont="1" applyFill="1" applyBorder="1" applyAlignment="1">
      <alignment horizontal="center" vertical="center"/>
    </xf>
    <xf numFmtId="14" fontId="3" fillId="0" borderId="13" xfId="105" applyNumberFormat="1" applyFont="1" applyFill="1" applyBorder="1" applyAlignment="1">
      <alignment horizontal="center" vertical="center"/>
    </xf>
    <xf numFmtId="14" fontId="3" fillId="0" borderId="14" xfId="105" applyNumberFormat="1" applyFont="1" applyFill="1" applyBorder="1" applyAlignment="1">
      <alignment horizontal="center" vertical="center"/>
    </xf>
    <xf numFmtId="9" fontId="3" fillId="0" borderId="12" xfId="105" applyFont="1" applyFill="1" applyBorder="1" applyAlignment="1">
      <alignment horizontal="center" vertical="center"/>
    </xf>
    <xf numFmtId="9" fontId="3" fillId="0" borderId="13" xfId="105" applyFont="1" applyFill="1" applyBorder="1" applyAlignment="1">
      <alignment horizontal="center" vertical="center"/>
    </xf>
    <xf numFmtId="9" fontId="3" fillId="0" borderId="14" xfId="105" applyFont="1" applyFill="1" applyBorder="1" applyAlignment="1">
      <alignment horizontal="center" vertical="center"/>
    </xf>
    <xf numFmtId="0" fontId="9" fillId="0" borderId="21" xfId="49" applyFont="1" applyFill="1" applyBorder="1" applyAlignment="1">
      <alignment horizontal="justify" vertical="top" wrapText="1"/>
    </xf>
    <xf numFmtId="0" fontId="10" fillId="0" borderId="22" xfId="49" applyFont="1" applyFill="1" applyBorder="1" applyAlignment="1">
      <alignment vertical="top"/>
    </xf>
    <xf numFmtId="0" fontId="10" fillId="0" borderId="26" xfId="49" applyFont="1" applyFill="1" applyBorder="1" applyAlignment="1">
      <alignment vertical="top"/>
    </xf>
    <xf numFmtId="0" fontId="10" fillId="0" borderId="15" xfId="49" applyFont="1" applyFill="1" applyBorder="1" applyAlignment="1">
      <alignment vertical="top"/>
    </xf>
    <xf numFmtId="0" fontId="10" fillId="0" borderId="0" xfId="49" applyFont="1" applyFill="1" applyAlignment="1">
      <alignment vertical="top"/>
    </xf>
    <xf numFmtId="0" fontId="10" fillId="0" borderId="16" xfId="49" applyFont="1" applyFill="1" applyBorder="1" applyAlignment="1">
      <alignment vertical="top"/>
    </xf>
    <xf numFmtId="0" fontId="10" fillId="0" borderId="27" xfId="49" applyFont="1" applyFill="1" applyBorder="1" applyAlignment="1">
      <alignment vertical="top"/>
    </xf>
    <xf numFmtId="0" fontId="10" fillId="0" borderId="28" xfId="49" applyFont="1" applyFill="1" applyBorder="1" applyAlignment="1">
      <alignment vertical="top"/>
    </xf>
    <xf numFmtId="0" fontId="10" fillId="0" borderId="29" xfId="49" applyFont="1" applyFill="1" applyBorder="1" applyAlignment="1">
      <alignment vertical="top"/>
    </xf>
    <xf numFmtId="0" fontId="3" fillId="0" borderId="11" xfId="49" applyFont="1" applyBorder="1" applyAlignment="1">
      <alignment horizontal="center" vertical="center"/>
    </xf>
    <xf numFmtId="0" fontId="8" fillId="0" borderId="10" xfId="49" applyFont="1" applyFill="1" applyBorder="1" applyAlignment="1">
      <alignment horizontal="left" vertical="top" wrapText="1"/>
    </xf>
    <xf numFmtId="0" fontId="8" fillId="0" borderId="11" xfId="49" applyFont="1" applyFill="1" applyBorder="1" applyAlignment="1">
      <alignment horizontal="left" vertical="top" wrapText="1"/>
    </xf>
    <xf numFmtId="0" fontId="3" fillId="0" borderId="10" xfId="49" applyFont="1" applyFill="1" applyBorder="1" applyAlignment="1">
      <alignment horizontal="left" vertical="top" wrapText="1"/>
    </xf>
    <xf numFmtId="0" fontId="3" fillId="0" borderId="11" xfId="49" applyFont="1" applyFill="1" applyBorder="1" applyAlignment="1">
      <alignment horizontal="left" vertical="top" wrapText="1"/>
    </xf>
    <xf numFmtId="0" fontId="8" fillId="0" borderId="30" xfId="49" applyNumberFormat="1" applyFont="1" applyFill="1" applyBorder="1" applyAlignment="1">
      <alignment horizontal="left" vertical="top" wrapText="1"/>
    </xf>
    <xf numFmtId="0" fontId="3" fillId="0" borderId="22" xfId="49" applyNumberFormat="1" applyFont="1" applyFill="1" applyBorder="1" applyAlignment="1">
      <alignment horizontal="left" vertical="top" wrapText="1"/>
    </xf>
    <xf numFmtId="0" fontId="3" fillId="0" borderId="26" xfId="49" applyNumberFormat="1" applyFont="1" applyFill="1" applyBorder="1" applyAlignment="1">
      <alignment horizontal="left" vertical="top" wrapText="1"/>
    </xf>
    <xf numFmtId="0" fontId="3" fillId="0" borderId="31" xfId="49" applyNumberFormat="1" applyFont="1" applyFill="1" applyBorder="1" applyAlignment="1">
      <alignment horizontal="left" vertical="top" wrapText="1"/>
    </xf>
    <xf numFmtId="0" fontId="3" fillId="0" borderId="18" xfId="49" applyNumberFormat="1" applyFont="1" applyFill="1" applyBorder="1" applyAlignment="1">
      <alignment horizontal="left" vertical="top" wrapText="1"/>
    </xf>
    <xf numFmtId="0" fontId="3" fillId="0" borderId="19" xfId="49" applyNumberFormat="1" applyFont="1" applyFill="1" applyBorder="1" applyAlignment="1">
      <alignment horizontal="left" vertical="top" wrapText="1"/>
    </xf>
    <xf numFmtId="0" fontId="8" fillId="0" borderId="26" xfId="64" applyFont="1" applyFill="1" applyBorder="1" applyAlignment="1">
      <alignment horizontal="left" vertical="top" wrapText="1"/>
    </xf>
    <xf numFmtId="0" fontId="8" fillId="0" borderId="19" xfId="64" applyFont="1" applyFill="1" applyBorder="1" applyAlignment="1">
      <alignment horizontal="left" vertical="top" wrapText="1"/>
    </xf>
    <xf numFmtId="0" fontId="8" fillId="0" borderId="21" xfId="49" applyFont="1" applyBorder="1" applyAlignment="1">
      <alignment horizontal="justify" vertical="top" wrapText="1"/>
    </xf>
    <xf numFmtId="0" fontId="3" fillId="0" borderId="22" xfId="49" applyBorder="1" applyAlignment="1">
      <alignment vertical="top"/>
    </xf>
    <xf numFmtId="0" fontId="3" fillId="0" borderId="26" xfId="49" applyBorder="1" applyAlignment="1">
      <alignment vertical="top"/>
    </xf>
    <xf numFmtId="0" fontId="3" fillId="0" borderId="15" xfId="49" applyBorder="1" applyAlignment="1">
      <alignment vertical="top"/>
    </xf>
    <xf numFmtId="0" fontId="3" fillId="0" borderId="0" xfId="49" applyAlignment="1">
      <alignment vertical="top"/>
    </xf>
    <xf numFmtId="0" fontId="3" fillId="0" borderId="16" xfId="49" applyBorder="1" applyAlignment="1">
      <alignment vertical="top"/>
    </xf>
    <xf numFmtId="0" fontId="3" fillId="0" borderId="27" xfId="49" applyBorder="1" applyAlignment="1">
      <alignment vertical="top"/>
    </xf>
    <xf numFmtId="0" fontId="3" fillId="0" borderId="28" xfId="49" applyBorder="1" applyAlignment="1">
      <alignment vertical="top"/>
    </xf>
    <xf numFmtId="0" fontId="3" fillId="0" borderId="29" xfId="49" applyBorder="1" applyAlignment="1">
      <alignment vertical="top"/>
    </xf>
    <xf numFmtId="0" fontId="35" fillId="29" borderId="11" xfId="106" applyFont="1" applyFill="1" applyBorder="1" applyAlignment="1">
      <alignment horizontal="center" vertical="center"/>
    </xf>
    <xf numFmtId="0" fontId="35" fillId="29" borderId="11" xfId="106" applyFont="1" applyFill="1" applyBorder="1" applyAlignment="1">
      <alignment horizontal="center" vertical="center" wrapText="1"/>
    </xf>
    <xf numFmtId="0" fontId="9" fillId="0" borderId="13" xfId="0" applyFont="1" applyBorder="1" applyAlignment="1">
      <alignment horizontal="center" vertical="center"/>
    </xf>
    <xf numFmtId="0" fontId="9" fillId="0" borderId="25" xfId="0" applyFont="1" applyBorder="1" applyAlignment="1">
      <alignment horizontal="center" vertical="center"/>
    </xf>
    <xf numFmtId="0" fontId="9" fillId="0" borderId="13" xfId="49" applyFont="1" applyBorder="1" applyAlignment="1">
      <alignment horizontal="center" vertical="center"/>
    </xf>
    <xf numFmtId="0" fontId="9" fillId="0" borderId="25" xfId="49" applyFont="1" applyBorder="1" applyAlignment="1">
      <alignment horizontal="center" vertical="center"/>
    </xf>
  </cellXfs>
  <cellStyles count="110">
    <cellStyle name="20% - Énfasis1 2" xfId="1"/>
    <cellStyle name="20% - Énfasis2 2" xfId="2"/>
    <cellStyle name="20% - Énfasis3 2" xfId="3"/>
    <cellStyle name="20% - Énfasis4 2" xfId="4"/>
    <cellStyle name="20% - Énfasis5 2" xfId="5"/>
    <cellStyle name="20% - Énfasis6 2" xfId="6"/>
    <cellStyle name="40% - Énfasis1 2" xfId="7"/>
    <cellStyle name="40% - Énfasis2 2" xfId="8"/>
    <cellStyle name="40% - Énfasis3 2" xfId="9"/>
    <cellStyle name="40% - Énfasis4 2" xfId="10"/>
    <cellStyle name="40% - Énfasis5 2" xfId="11"/>
    <cellStyle name="40% - Énfasis6 2" xfId="12"/>
    <cellStyle name="60% - Énfasis1 2" xfId="13"/>
    <cellStyle name="60% - Énfasis2 2" xfId="14"/>
    <cellStyle name="60% - Énfasis3 2" xfId="15"/>
    <cellStyle name="60% - Énfasis4 2" xfId="16"/>
    <cellStyle name="60% - Énfasis5 2" xfId="17"/>
    <cellStyle name="60% - Énfasis6 2" xfId="18"/>
    <cellStyle name="Buena 2" xfId="19"/>
    <cellStyle name="Cálculo 2" xfId="20"/>
    <cellStyle name="Celda de comprobación 2" xfId="21"/>
    <cellStyle name="Celda vinculada 2" xfId="22"/>
    <cellStyle name="Encabezado 4 2" xfId="23"/>
    <cellStyle name="Énfasis1 2" xfId="24"/>
    <cellStyle name="Énfasis2 2" xfId="25"/>
    <cellStyle name="Énfasis3 2" xfId="26"/>
    <cellStyle name="Énfasis4 2" xfId="27"/>
    <cellStyle name="Énfasis5 2" xfId="28"/>
    <cellStyle name="Énfasis6 2" xfId="29"/>
    <cellStyle name="Entrada 2" xfId="30"/>
    <cellStyle name="Euro" xfId="31"/>
    <cellStyle name="Hipervínculo 2" xfId="32"/>
    <cellStyle name="Hipervínculo 3" xfId="33"/>
    <cellStyle name="Hipervínculo 4" xfId="34"/>
    <cellStyle name="Hipervínculo 5" xfId="35"/>
    <cellStyle name="Incorrecto 2" xfId="36"/>
    <cellStyle name="Millares [0]" xfId="109" builtinId="6"/>
    <cellStyle name="Millares 10" xfId="107"/>
    <cellStyle name="Millares 2" xfId="37"/>
    <cellStyle name="Millares 3" xfId="38"/>
    <cellStyle name="Millares 4" xfId="39"/>
    <cellStyle name="Millares 5" xfId="40"/>
    <cellStyle name="Millares 6" xfId="41"/>
    <cellStyle name="Millares 7" xfId="42"/>
    <cellStyle name="Millares 8" xfId="43"/>
    <cellStyle name="Millares 9" xfId="44"/>
    <cellStyle name="Moneda 2" xfId="45"/>
    <cellStyle name="Neutral" xfId="46" builtinId="28" customBuiltin="1"/>
    <cellStyle name="Neutral 2" xfId="47"/>
    <cellStyle name="Normal" xfId="0" builtinId="0"/>
    <cellStyle name="Normal 10" xfId="106"/>
    <cellStyle name="Normal 2" xfId="48"/>
    <cellStyle name="Normal 2 2" xfId="49"/>
    <cellStyle name="Normal 2 2 2" xfId="50"/>
    <cellStyle name="Normal 2 3" xfId="51"/>
    <cellStyle name="Normal 2 4" xfId="52"/>
    <cellStyle name="Normal 2 5" xfId="53"/>
    <cellStyle name="Normal 2_4. Indicadores Prestación de Servicios Sociales" xfId="54"/>
    <cellStyle name="Normal 3" xfId="55"/>
    <cellStyle name="Normal 3 2" xfId="56"/>
    <cellStyle name="Normal 4" xfId="57"/>
    <cellStyle name="Normal 4 2" xfId="58"/>
    <cellStyle name="Normal 5" xfId="59"/>
    <cellStyle name="Normal 6" xfId="60"/>
    <cellStyle name="Normal 7" xfId="61"/>
    <cellStyle name="Normal 8" xfId="62"/>
    <cellStyle name="Normal 9" xfId="63"/>
    <cellStyle name="Normal_ByS_Jul_def_indicador de gest DADE jul - ago" xfId="64"/>
    <cellStyle name="Notas 2" xfId="65"/>
    <cellStyle name="Porcentaje" xfId="66" builtinId="5"/>
    <cellStyle name="Porcentaje 2" xfId="105"/>
    <cellStyle name="Porcentaje 3" xfId="108"/>
    <cellStyle name="Porcentual 10" xfId="67"/>
    <cellStyle name="Porcentual 11" xfId="68"/>
    <cellStyle name="Porcentual 2" xfId="69"/>
    <cellStyle name="Porcentual 2 2" xfId="70"/>
    <cellStyle name="Porcentual 2 3" xfId="71"/>
    <cellStyle name="Porcentual 2 4" xfId="72"/>
    <cellStyle name="Porcentual 2 5" xfId="73"/>
    <cellStyle name="Porcentual 2 6" xfId="74"/>
    <cellStyle name="Porcentual 2 6 2" xfId="75"/>
    <cellStyle name="Porcentual 2 6 3" xfId="76"/>
    <cellStyle name="Porcentual 2 6_PROPUESTA INDICADORES RESPIRO" xfId="77"/>
    <cellStyle name="Porcentual 2 7" xfId="104"/>
    <cellStyle name="Porcentual 2_PROPUESTA INDICADORES RESPIRO" xfId="78"/>
    <cellStyle name="Porcentual 3" xfId="79"/>
    <cellStyle name="Porcentual 3 2" xfId="80"/>
    <cellStyle name="Porcentual 3 3" xfId="81"/>
    <cellStyle name="Porcentual 3 4" xfId="82"/>
    <cellStyle name="Porcentual 3 5" xfId="83"/>
    <cellStyle name="Porcentual 3_PROPUESTA INDICADORES RESPIRO" xfId="84"/>
    <cellStyle name="Porcentual 4" xfId="85"/>
    <cellStyle name="Porcentual 4 2" xfId="86"/>
    <cellStyle name="Porcentual 4_PROPUESTA INDICADORES RESPIRO" xfId="87"/>
    <cellStyle name="Porcentual 5" xfId="88"/>
    <cellStyle name="Porcentual 6" xfId="89"/>
    <cellStyle name="Porcentual 7" xfId="90"/>
    <cellStyle name="Porcentual 8" xfId="91"/>
    <cellStyle name="Porcentual 9" xfId="92"/>
    <cellStyle name="Porcentual 9 2" xfId="93"/>
    <cellStyle name="Porcentual 9_PROPUESTA INDICADORES RESPIRO" xfId="94"/>
    <cellStyle name="Salida 2" xfId="95"/>
    <cellStyle name="Texto de advertencia 2" xfId="96"/>
    <cellStyle name="Texto explicativo 2" xfId="97"/>
    <cellStyle name="Título 1 2" xfId="98"/>
    <cellStyle name="Título 2 2" xfId="99"/>
    <cellStyle name="Título 3 2" xfId="100"/>
    <cellStyle name="Título 4" xfId="101"/>
    <cellStyle name="Total" xfId="102" builtinId="25" customBuiltin="1"/>
    <cellStyle name="Total 2" xfId="103"/>
  </cellStyles>
  <dxfs count="60">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
      <font>
        <b/>
        <i val="0"/>
        <condense val="0"/>
        <extend val="0"/>
        <color indexed="9"/>
      </font>
      <fill>
        <patternFill>
          <bgColor indexed="10"/>
        </patternFill>
      </fill>
    </dxf>
    <dxf>
      <fill>
        <patternFill>
          <bgColor indexed="13"/>
        </patternFill>
      </fill>
    </dxf>
    <dxf>
      <font>
        <b/>
        <i val="0"/>
        <condense val="0"/>
        <extend val="0"/>
        <color indexed="9"/>
      </font>
      <fill>
        <patternFill>
          <bgColor indexed="11"/>
        </patternFill>
      </fill>
    </dxf>
    <dxf>
      <fill>
        <patternFill>
          <bgColor rgb="FF04AC0C"/>
        </patternFill>
      </fill>
    </dxf>
    <dxf>
      <font>
        <b/>
        <i val="0"/>
        <condense val="0"/>
        <extend val="0"/>
        <color indexed="9"/>
      </font>
      <fill>
        <patternFill>
          <bgColor indexed="10"/>
        </patternFill>
      </fill>
    </dxf>
    <dxf>
      <font>
        <b/>
        <i val="0"/>
        <color auto="1"/>
        <name val="Cambria"/>
        <scheme val="none"/>
      </font>
      <fill>
        <patternFill>
          <bgColor rgb="FFFFFF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charts/_rels/chart8.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CO"/>
              <a:t>Casos de uso desarrollados</a:t>
            </a:r>
          </a:p>
        </c:rich>
      </c:tx>
      <c:layout>
        <c:manualLayout>
          <c:xMode val="edge"/>
          <c:yMode val="edge"/>
          <c:x val="0.25735398131023174"/>
          <c:y val="5.2445917944467471E-2"/>
        </c:manualLayout>
      </c:layout>
      <c:overlay val="0"/>
      <c:spPr>
        <a:noFill/>
        <a:ln w="25400">
          <a:noFill/>
        </a:ln>
      </c:spPr>
    </c:title>
    <c:autoTitleDeleted val="0"/>
    <c:plotArea>
      <c:layout/>
      <c:barChart>
        <c:barDir val="col"/>
        <c:grouping val="clustered"/>
        <c:varyColors val="0"/>
        <c:ser>
          <c:idx val="4"/>
          <c:order val="0"/>
          <c:tx>
            <c:v>RESULTADO</c:v>
          </c:tx>
          <c:invertIfNegative val="0"/>
          <c:cat>
            <c:strRef>
              <c:f>'TIC1'!$A$23:$D$26</c:f>
              <c:strCache>
                <c:ptCount val="4"/>
                <c:pt idx="0">
                  <c:v>Ene - Mar 2017</c:v>
                </c:pt>
                <c:pt idx="1">
                  <c:v>Abr - Jun 2017</c:v>
                </c:pt>
                <c:pt idx="2">
                  <c:v>Jul - Sep 2017</c:v>
                </c:pt>
                <c:pt idx="3">
                  <c:v>Oct - Dic 2017</c:v>
                </c:pt>
              </c:strCache>
            </c:strRef>
          </c:cat>
          <c:val>
            <c:numRef>
              <c:f>'TIC1'!$M$23:$M$26</c:f>
              <c:numCache>
                <c:formatCode>0.0%</c:formatCode>
                <c:ptCount val="4"/>
                <c:pt idx="0">
                  <c:v>0</c:v>
                </c:pt>
                <c:pt idx="1">
                  <c:v>0</c:v>
                </c:pt>
                <c:pt idx="2">
                  <c:v>0</c:v>
                </c:pt>
                <c:pt idx="3">
                  <c:v>0</c:v>
                </c:pt>
              </c:numCache>
            </c:numRef>
          </c:val>
          <c:extLst/>
        </c:ser>
        <c:ser>
          <c:idx val="3"/>
          <c:order val="1"/>
          <c:tx>
            <c:v>META</c:v>
          </c:tx>
          <c:invertIfNegative val="0"/>
          <c:cat>
            <c:strRef>
              <c:f>'TIC1'!$A$23:$D$26</c:f>
              <c:strCache>
                <c:ptCount val="4"/>
                <c:pt idx="0">
                  <c:v>Ene - Mar 2017</c:v>
                </c:pt>
                <c:pt idx="1">
                  <c:v>Abr - Jun 2017</c:v>
                </c:pt>
                <c:pt idx="2">
                  <c:v>Jul - Sep 2017</c:v>
                </c:pt>
                <c:pt idx="3">
                  <c:v>Oct - Dic 2017</c:v>
                </c:pt>
              </c:strCache>
            </c:strRef>
          </c:cat>
          <c:val>
            <c:numRef>
              <c:f>'TIC1'!$Q$23:$Q$30</c:f>
              <c:numCache>
                <c:formatCode>0%</c:formatCode>
                <c:ptCount val="4"/>
                <c:pt idx="0">
                  <c:v>0.7</c:v>
                </c:pt>
                <c:pt idx="1">
                  <c:v>0.7</c:v>
                </c:pt>
                <c:pt idx="2">
                  <c:v>0.7</c:v>
                </c:pt>
                <c:pt idx="3">
                  <c:v>0.7</c:v>
                </c:pt>
              </c:numCache>
            </c:numRef>
          </c:val>
          <c:extLst/>
        </c:ser>
        <c:dLbls>
          <c:showLegendKey val="0"/>
          <c:showVal val="0"/>
          <c:showCatName val="0"/>
          <c:showSerName val="0"/>
          <c:showPercent val="0"/>
          <c:showBubbleSize val="0"/>
        </c:dLbls>
        <c:gapWidth val="150"/>
        <c:axId val="401243328"/>
        <c:axId val="401246856"/>
      </c:barChart>
      <c:catAx>
        <c:axId val="4012433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O"/>
          </a:p>
        </c:txPr>
        <c:crossAx val="401246856"/>
        <c:crosses val="autoZero"/>
        <c:auto val="1"/>
        <c:lblAlgn val="ctr"/>
        <c:lblOffset val="100"/>
        <c:noMultiLvlLbl val="1"/>
      </c:catAx>
      <c:valAx>
        <c:axId val="401246856"/>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401243328"/>
        <c:crosses val="autoZero"/>
        <c:crossBetween val="between"/>
      </c:valAx>
    </c:plotArea>
    <c:legend>
      <c:legendPos val="r"/>
      <c:layout>
        <c:manualLayout>
          <c:xMode val="edge"/>
          <c:yMode val="edge"/>
          <c:x val="0.83697813121272369"/>
          <c:y val="0.47717903683092244"/>
          <c:w val="0.14512922465208741"/>
          <c:h val="0.18672218604253424"/>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021" l="0.70000000000000062" r="0.70000000000000062" t="0.75000000000001021" header="0.30000000000000032" footer="0.30000000000000032"/>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s-CO" sz="1100"/>
              <a:t>Rendimiento del Servicio Web de Georreferenciación de Direcciones .</a:t>
            </a:r>
          </a:p>
        </c:rich>
      </c:tx>
      <c:layout>
        <c:manualLayout>
          <c:xMode val="edge"/>
          <c:yMode val="edge"/>
          <c:x val="0.15475182762601"/>
          <c:y val="3.6147646740628953E-2"/>
        </c:manualLayout>
      </c:layout>
      <c:overlay val="0"/>
      <c:spPr>
        <a:noFill/>
        <a:ln w="25400">
          <a:noFill/>
        </a:ln>
      </c:spPr>
    </c:title>
    <c:autoTitleDeleted val="0"/>
    <c:plotArea>
      <c:layout>
        <c:manualLayout>
          <c:layoutTarget val="inner"/>
          <c:xMode val="edge"/>
          <c:yMode val="edge"/>
          <c:x val="0.12369973241773524"/>
          <c:y val="0.30451363567830686"/>
          <c:w val="0.70128718684829439"/>
          <c:h val="0.52868892560762837"/>
        </c:manualLayout>
      </c:layout>
      <c:barChart>
        <c:barDir val="col"/>
        <c:grouping val="clustered"/>
        <c:varyColors val="0"/>
        <c:ser>
          <c:idx val="4"/>
          <c:order val="0"/>
          <c:tx>
            <c:v>RESULTADO</c:v>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'TIC2'!$A$23:$D$26</c:f>
              <c:strCache>
                <c:ptCount val="4"/>
                <c:pt idx="0">
                  <c:v>Ene - Mar 2017</c:v>
                </c:pt>
                <c:pt idx="1">
                  <c:v>Abr - Jun 2017</c:v>
                </c:pt>
                <c:pt idx="2">
                  <c:v>Jul - Sep 2017</c:v>
                </c:pt>
                <c:pt idx="3">
                  <c:v>Oct - Dic 2017</c:v>
                </c:pt>
              </c:strCache>
            </c:strRef>
          </c:cat>
          <c:val>
            <c:numRef>
              <c:f>'TIC2'!$M$23:$M$30</c:f>
              <c:numCache>
                <c:formatCode>0.0%</c:formatCode>
                <c:ptCount val="4"/>
                <c:pt idx="0" formatCode="0%">
                  <c:v>0.97475271872779934</c:v>
                </c:pt>
                <c:pt idx="1">
                  <c:v>0</c:v>
                </c:pt>
                <c:pt idx="2">
                  <c:v>0</c:v>
                </c:pt>
                <c:pt idx="3">
                  <c:v>0</c:v>
                </c:pt>
              </c:numCache>
            </c:numRef>
          </c:val>
          <c:extLst/>
        </c:ser>
        <c:ser>
          <c:idx val="3"/>
          <c:order val="1"/>
          <c:tx>
            <c:v>META</c:v>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'TIC2'!$A$23:$D$26</c:f>
              <c:strCache>
                <c:ptCount val="4"/>
                <c:pt idx="0">
                  <c:v>Ene - Mar 2017</c:v>
                </c:pt>
                <c:pt idx="1">
                  <c:v>Abr - Jun 2017</c:v>
                </c:pt>
                <c:pt idx="2">
                  <c:v>Jul - Sep 2017</c:v>
                </c:pt>
                <c:pt idx="3">
                  <c:v>Oct - Dic 2017</c:v>
                </c:pt>
              </c:strCache>
            </c:strRef>
          </c:cat>
          <c:val>
            <c:numRef>
              <c:f>'TIC2'!$Q$23:$Q$30</c:f>
              <c:numCache>
                <c:formatCode>0%</c:formatCode>
                <c:ptCount val="4"/>
                <c:pt idx="0">
                  <c:v>0.8</c:v>
                </c:pt>
                <c:pt idx="1">
                  <c:v>0.8</c:v>
                </c:pt>
                <c:pt idx="2">
                  <c:v>0.8</c:v>
                </c:pt>
                <c:pt idx="3">
                  <c:v>0.8</c:v>
                </c:pt>
              </c:numCache>
            </c:numRef>
          </c:val>
          <c:extLst/>
        </c:ser>
        <c:dLbls>
          <c:showLegendKey val="0"/>
          <c:showVal val="0"/>
          <c:showCatName val="0"/>
          <c:showSerName val="0"/>
          <c:showPercent val="0"/>
          <c:showBubbleSize val="0"/>
        </c:dLbls>
        <c:gapWidth val="150"/>
        <c:axId val="303217024"/>
        <c:axId val="303215456"/>
      </c:barChart>
      <c:catAx>
        <c:axId val="303217024"/>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O"/>
          </a:p>
        </c:txPr>
        <c:crossAx val="303215456"/>
        <c:crosses val="autoZero"/>
        <c:auto val="1"/>
        <c:lblAlgn val="ctr"/>
        <c:lblOffset val="100"/>
        <c:noMultiLvlLbl val="0"/>
      </c:catAx>
      <c:valAx>
        <c:axId val="30321545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03217024"/>
        <c:crosses val="autoZero"/>
        <c:crossBetween val="between"/>
      </c:valAx>
    </c:plotArea>
    <c:legend>
      <c:legendPos val="r"/>
      <c:layout>
        <c:manualLayout>
          <c:xMode val="edge"/>
          <c:yMode val="edge"/>
          <c:x val="0.83697813121272369"/>
          <c:y val="0.47717903683092244"/>
          <c:w val="0.14512922465208741"/>
          <c:h val="0.18672218604253424"/>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021" l="0.70000000000000062" r="0.70000000000000062" t="0.75000000000001021" header="0.30000000000000032" footer="0.30000000000000032"/>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CO"/>
              <a:t>Solicitudes mesa de servico atendidas </a:t>
            </a:r>
          </a:p>
        </c:rich>
      </c:tx>
      <c:layout>
        <c:manualLayout>
          <c:xMode val="edge"/>
          <c:yMode val="edge"/>
          <c:x val="0.1573169167628575"/>
          <c:y val="3.6147694652922481E-2"/>
        </c:manualLayout>
      </c:layout>
      <c:overlay val="0"/>
      <c:spPr>
        <a:noFill/>
        <a:ln w="25400">
          <a:noFill/>
        </a:ln>
      </c:spPr>
    </c:title>
    <c:autoTitleDeleted val="0"/>
    <c:plotArea>
      <c:layout/>
      <c:barChart>
        <c:barDir val="col"/>
        <c:grouping val="clustered"/>
        <c:varyColors val="0"/>
        <c:ser>
          <c:idx val="4"/>
          <c:order val="0"/>
          <c:tx>
            <c:v>RESULTADO</c:v>
          </c:tx>
          <c:invertIfNegative val="0"/>
          <c:cat>
            <c:strRef>
              <c:f>'TIC3'!$A$23:$D$37</c:f>
              <c:strCache>
                <c:ptCount val="12"/>
                <c:pt idx="0">
                  <c:v>ene-17</c:v>
                </c:pt>
                <c:pt idx="1">
                  <c:v>feb-17</c:v>
                </c:pt>
                <c:pt idx="2">
                  <c:v>mar-</c:v>
                </c:pt>
                <c:pt idx="3">
                  <c:v>abr-17</c:v>
                </c:pt>
                <c:pt idx="4">
                  <c:v>may-17</c:v>
                </c:pt>
                <c:pt idx="5">
                  <c:v>jun-17</c:v>
                </c:pt>
                <c:pt idx="6">
                  <c:v>jul-17</c:v>
                </c:pt>
                <c:pt idx="7">
                  <c:v>ago-17</c:v>
                </c:pt>
                <c:pt idx="8">
                  <c:v>sep-17</c:v>
                </c:pt>
                <c:pt idx="9">
                  <c:v>oct-17</c:v>
                </c:pt>
                <c:pt idx="10">
                  <c:v>nov-17</c:v>
                </c:pt>
                <c:pt idx="11">
                  <c:v>dic-17</c:v>
                </c:pt>
              </c:strCache>
            </c:strRef>
          </c:cat>
          <c:val>
            <c:numRef>
              <c:f>'TIC3'!$M$23:$M$34</c:f>
              <c:numCache>
                <c:formatCode>0%</c:formatCode>
                <c:ptCount val="12"/>
                <c:pt idx="0">
                  <c:v>0.85938864628820966</c:v>
                </c:pt>
                <c:pt idx="1">
                  <c:v>0.93370508054522927</c:v>
                </c:pt>
                <c:pt idx="2">
                  <c:v>0.96936333173767353</c:v>
                </c:pt>
                <c:pt idx="3">
                  <c:v>0</c:v>
                </c:pt>
                <c:pt idx="4">
                  <c:v>0</c:v>
                </c:pt>
                <c:pt idx="5">
                  <c:v>0</c:v>
                </c:pt>
                <c:pt idx="6">
                  <c:v>0</c:v>
                </c:pt>
                <c:pt idx="7">
                  <c:v>0</c:v>
                </c:pt>
                <c:pt idx="8">
                  <c:v>0</c:v>
                </c:pt>
                <c:pt idx="9">
                  <c:v>0</c:v>
                </c:pt>
                <c:pt idx="10">
                  <c:v>0</c:v>
                </c:pt>
                <c:pt idx="11">
                  <c:v>0</c:v>
                </c:pt>
              </c:numCache>
            </c:numRef>
          </c:val>
          <c:extLst/>
        </c:ser>
        <c:ser>
          <c:idx val="3"/>
          <c:order val="1"/>
          <c:tx>
            <c:strRef>
              <c:f>'TIC3'!$Q$22:$T$22</c:f>
              <c:strCache>
                <c:ptCount val="1"/>
                <c:pt idx="0">
                  <c:v>Meta</c:v>
                </c:pt>
              </c:strCache>
            </c:strRef>
          </c:tx>
          <c:invertIfNegative val="0"/>
          <c:cat>
            <c:strRef>
              <c:f>'TIC3'!$A$23:$D$37</c:f>
              <c:strCache>
                <c:ptCount val="12"/>
                <c:pt idx="0">
                  <c:v>ene-17</c:v>
                </c:pt>
                <c:pt idx="1">
                  <c:v>feb-17</c:v>
                </c:pt>
                <c:pt idx="2">
                  <c:v>mar-</c:v>
                </c:pt>
                <c:pt idx="3">
                  <c:v>abr-17</c:v>
                </c:pt>
                <c:pt idx="4">
                  <c:v>may-17</c:v>
                </c:pt>
                <c:pt idx="5">
                  <c:v>jun-17</c:v>
                </c:pt>
                <c:pt idx="6">
                  <c:v>jul-17</c:v>
                </c:pt>
                <c:pt idx="7">
                  <c:v>ago-17</c:v>
                </c:pt>
                <c:pt idx="8">
                  <c:v>sep-17</c:v>
                </c:pt>
                <c:pt idx="9">
                  <c:v>oct-17</c:v>
                </c:pt>
                <c:pt idx="10">
                  <c:v>nov-17</c:v>
                </c:pt>
                <c:pt idx="11">
                  <c:v>dic-17</c:v>
                </c:pt>
              </c:strCache>
            </c:strRef>
          </c:cat>
          <c:val>
            <c:numRef>
              <c:f>'TIC3'!$Q$23:$Q$41</c:f>
              <c:numCache>
                <c:formatCode>0%</c:formatCode>
                <c:ptCount val="12"/>
                <c:pt idx="0">
                  <c:v>1</c:v>
                </c:pt>
                <c:pt idx="1">
                  <c:v>1</c:v>
                </c:pt>
                <c:pt idx="2">
                  <c:v>1</c:v>
                </c:pt>
                <c:pt idx="3">
                  <c:v>1</c:v>
                </c:pt>
                <c:pt idx="4">
                  <c:v>1</c:v>
                </c:pt>
                <c:pt idx="5">
                  <c:v>1</c:v>
                </c:pt>
                <c:pt idx="6">
                  <c:v>1</c:v>
                </c:pt>
                <c:pt idx="7">
                  <c:v>1</c:v>
                </c:pt>
                <c:pt idx="8">
                  <c:v>1</c:v>
                </c:pt>
                <c:pt idx="9">
                  <c:v>1</c:v>
                </c:pt>
                <c:pt idx="10">
                  <c:v>1</c:v>
                </c:pt>
                <c:pt idx="11">
                  <c:v>1</c:v>
                </c:pt>
              </c:numCache>
            </c:numRef>
          </c:val>
          <c:extLst/>
        </c:ser>
        <c:dLbls>
          <c:showLegendKey val="0"/>
          <c:showVal val="0"/>
          <c:showCatName val="0"/>
          <c:showSerName val="0"/>
          <c:showPercent val="0"/>
          <c:showBubbleSize val="0"/>
        </c:dLbls>
        <c:gapWidth val="150"/>
        <c:axId val="303221728"/>
        <c:axId val="303219376"/>
      </c:barChart>
      <c:catAx>
        <c:axId val="303221728"/>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O"/>
          </a:p>
        </c:txPr>
        <c:crossAx val="303219376"/>
        <c:crosses val="autoZero"/>
        <c:auto val="1"/>
        <c:lblAlgn val="ctr"/>
        <c:lblOffset val="100"/>
        <c:noMultiLvlLbl val="1"/>
      </c:catAx>
      <c:valAx>
        <c:axId val="303219376"/>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03221728"/>
        <c:crosses val="autoZero"/>
        <c:crossBetween val="between"/>
      </c:valAx>
    </c:plotArea>
    <c:legend>
      <c:legendPos val="r"/>
      <c:layout>
        <c:manualLayout>
          <c:xMode val="edge"/>
          <c:yMode val="edge"/>
          <c:x val="0.83697813121272369"/>
          <c:y val="0.47717903683092244"/>
          <c:w val="0.14512922465208741"/>
          <c:h val="0.18672218604253424"/>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021" l="0.70000000000000062" r="0.70000000000000062" t="0.75000000000001021" header="0.30000000000000032" footer="0.30000000000000032"/>
    <c:pageSetup orientation="portrait"/>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s-CO" sz="1100"/>
              <a:t>Porcentaje de satisfacción de los usuarios de la mesa de servicio</a:t>
            </a:r>
          </a:p>
        </c:rich>
      </c:tx>
      <c:layout>
        <c:manualLayout>
          <c:xMode val="edge"/>
          <c:yMode val="edge"/>
          <c:x val="0.13500331345261765"/>
          <c:y val="4.5428160189653712E-2"/>
        </c:manualLayout>
      </c:layout>
      <c:overlay val="0"/>
      <c:spPr>
        <a:noFill/>
        <a:ln w="25400">
          <a:noFill/>
        </a:ln>
      </c:spPr>
    </c:title>
    <c:autoTitleDeleted val="0"/>
    <c:plotArea>
      <c:layout/>
      <c:barChart>
        <c:barDir val="col"/>
        <c:grouping val="clustered"/>
        <c:varyColors val="0"/>
        <c:ser>
          <c:idx val="4"/>
          <c:order val="0"/>
          <c:tx>
            <c:v>RESULTADO</c:v>
          </c:tx>
          <c:invertIfNegative val="0"/>
          <c:cat>
            <c:strRef>
              <c:f>'TIC4'!$A$23:$D$26</c:f>
              <c:strCache>
                <c:ptCount val="4"/>
                <c:pt idx="0">
                  <c:v>Ene - Mar 2017</c:v>
                </c:pt>
                <c:pt idx="1">
                  <c:v>Abr - Jun 2017</c:v>
                </c:pt>
                <c:pt idx="2">
                  <c:v>Jul - Sep 2017</c:v>
                </c:pt>
                <c:pt idx="3">
                  <c:v>Oct - Dic 2017</c:v>
                </c:pt>
              </c:strCache>
            </c:strRef>
          </c:cat>
          <c:val>
            <c:numRef>
              <c:f>'TIC4'!$M$23:$M$26</c:f>
              <c:numCache>
                <c:formatCode>0.0%</c:formatCode>
                <c:ptCount val="4"/>
                <c:pt idx="0" formatCode="0%">
                  <c:v>0.88154674498286834</c:v>
                </c:pt>
                <c:pt idx="1">
                  <c:v>0</c:v>
                </c:pt>
                <c:pt idx="2">
                  <c:v>0</c:v>
                </c:pt>
                <c:pt idx="3">
                  <c:v>0</c:v>
                </c:pt>
              </c:numCache>
            </c:numRef>
          </c:val>
          <c:extLst/>
        </c:ser>
        <c:ser>
          <c:idx val="3"/>
          <c:order val="1"/>
          <c:tx>
            <c:strRef>
              <c:f>'TIC4'!$Q$22:$T$22</c:f>
              <c:strCache>
                <c:ptCount val="1"/>
                <c:pt idx="0">
                  <c:v>Meta</c:v>
                </c:pt>
              </c:strCache>
            </c:strRef>
          </c:tx>
          <c:invertIfNegative val="0"/>
          <c:cat>
            <c:strRef>
              <c:f>'TIC4'!$A$23:$D$26</c:f>
              <c:strCache>
                <c:ptCount val="4"/>
                <c:pt idx="0">
                  <c:v>Ene - Mar 2017</c:v>
                </c:pt>
                <c:pt idx="1">
                  <c:v>Abr - Jun 2017</c:v>
                </c:pt>
                <c:pt idx="2">
                  <c:v>Jul - Sep 2017</c:v>
                </c:pt>
                <c:pt idx="3">
                  <c:v>Oct - Dic 2017</c:v>
                </c:pt>
              </c:strCache>
            </c:strRef>
          </c:cat>
          <c:val>
            <c:numRef>
              <c:f>'TIC4'!$Q$23:$Q$30</c:f>
              <c:numCache>
                <c:formatCode>0%</c:formatCode>
                <c:ptCount val="4"/>
                <c:pt idx="0">
                  <c:v>0.9</c:v>
                </c:pt>
                <c:pt idx="1">
                  <c:v>0.9</c:v>
                </c:pt>
                <c:pt idx="2">
                  <c:v>0.9</c:v>
                </c:pt>
                <c:pt idx="3">
                  <c:v>0.9</c:v>
                </c:pt>
              </c:numCache>
            </c:numRef>
          </c:val>
          <c:extLst/>
        </c:ser>
        <c:dLbls>
          <c:showLegendKey val="0"/>
          <c:showVal val="0"/>
          <c:showCatName val="0"/>
          <c:showSerName val="0"/>
          <c:showPercent val="0"/>
          <c:showBubbleSize val="0"/>
        </c:dLbls>
        <c:gapWidth val="150"/>
        <c:axId val="303217416"/>
        <c:axId val="303220944"/>
      </c:barChart>
      <c:catAx>
        <c:axId val="303217416"/>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O"/>
          </a:p>
        </c:txPr>
        <c:crossAx val="303220944"/>
        <c:crosses val="autoZero"/>
        <c:auto val="1"/>
        <c:lblAlgn val="ctr"/>
        <c:lblOffset val="100"/>
        <c:noMultiLvlLbl val="1"/>
      </c:catAx>
      <c:valAx>
        <c:axId val="303220944"/>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03217416"/>
        <c:crosses val="autoZero"/>
        <c:crossBetween val="between"/>
      </c:valAx>
    </c:plotArea>
    <c:legend>
      <c:legendPos val="r"/>
      <c:layout>
        <c:manualLayout>
          <c:xMode val="edge"/>
          <c:yMode val="edge"/>
          <c:x val="0.83697813121272369"/>
          <c:y val="0.47717903683092244"/>
          <c:w val="0.14512922465208741"/>
          <c:h val="0.18672218604253424"/>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021" l="0.70000000000000062" r="0.70000000000000062" t="0.75000000000001021" header="0.30000000000000032" footer="0.30000000000000032"/>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CO"/>
              <a:t>Renovación del parque computacional obsoleto.</a:t>
            </a:r>
          </a:p>
        </c:rich>
      </c:tx>
      <c:layout>
        <c:manualLayout>
          <c:xMode val="edge"/>
          <c:yMode val="edge"/>
          <c:x val="0.15475182762601"/>
          <c:y val="3.6147646740628953E-2"/>
        </c:manualLayout>
      </c:layout>
      <c:overlay val="0"/>
      <c:spPr>
        <a:noFill/>
        <a:ln w="25400">
          <a:noFill/>
        </a:ln>
      </c:spPr>
    </c:title>
    <c:autoTitleDeleted val="0"/>
    <c:plotArea>
      <c:layout/>
      <c:barChart>
        <c:barDir val="col"/>
        <c:grouping val="clustered"/>
        <c:varyColors val="0"/>
        <c:ser>
          <c:idx val="4"/>
          <c:order val="0"/>
          <c:tx>
            <c:v>RESULTADO</c:v>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'1168 1'!$A$23:$D$24</c:f>
              <c:strCache>
                <c:ptCount val="2"/>
                <c:pt idx="0">
                  <c:v>Ene - Jun 2017</c:v>
                </c:pt>
                <c:pt idx="1">
                  <c:v>Jul - Dic 2017</c:v>
                </c:pt>
              </c:strCache>
            </c:strRef>
          </c:cat>
          <c:val>
            <c:numRef>
              <c:f>'1168 1'!$M$23:$M$24</c:f>
              <c:numCache>
                <c:formatCode>0.0%</c:formatCode>
                <c:ptCount val="2"/>
                <c:pt idx="0">
                  <c:v>0</c:v>
                </c:pt>
                <c:pt idx="1">
                  <c:v>0</c:v>
                </c:pt>
              </c:numCache>
            </c:numRef>
          </c:val>
          <c:extLst/>
        </c:ser>
        <c:ser>
          <c:idx val="3"/>
          <c:order val="1"/>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'1168 1'!$A$23:$D$24</c:f>
              <c:strCache>
                <c:ptCount val="2"/>
                <c:pt idx="0">
                  <c:v>Ene - Jun 2017</c:v>
                </c:pt>
                <c:pt idx="1">
                  <c:v>Jul - Dic 2017</c:v>
                </c:pt>
              </c:strCache>
            </c:strRef>
          </c:cat>
          <c:val>
            <c:numRef>
              <c:f>'1168 1'!$Q$23:$Q$24</c:f>
              <c:numCache>
                <c:formatCode>0%</c:formatCode>
                <c:ptCount val="2"/>
                <c:pt idx="0">
                  <c:v>1</c:v>
                </c:pt>
                <c:pt idx="1">
                  <c:v>1</c:v>
                </c:pt>
              </c:numCache>
            </c:numRef>
          </c:val>
          <c:extLst/>
        </c:ser>
        <c:dLbls>
          <c:showLegendKey val="0"/>
          <c:showVal val="0"/>
          <c:showCatName val="0"/>
          <c:showSerName val="0"/>
          <c:showPercent val="0"/>
          <c:showBubbleSize val="0"/>
        </c:dLbls>
        <c:gapWidth val="150"/>
        <c:axId val="303214672"/>
        <c:axId val="303220160"/>
      </c:barChart>
      <c:catAx>
        <c:axId val="303214672"/>
        <c:scaling>
          <c:orientation val="minMax"/>
        </c:scaling>
        <c:delete val="0"/>
        <c:axPos val="b"/>
        <c:numFmt formatCode="General" sourceLinked="1"/>
        <c:majorTickMark val="out"/>
        <c:minorTickMark val="none"/>
        <c:tickLblPos val="nextTo"/>
        <c:txPr>
          <a:bodyPr rot="0" vert="horz"/>
          <a:lstStyle/>
          <a:p>
            <a:pPr>
              <a:defRPr sz="800" b="0" i="0" u="none" strike="noStrike" baseline="0">
                <a:solidFill>
                  <a:srgbClr val="000000"/>
                </a:solidFill>
                <a:latin typeface="Calibri"/>
                <a:ea typeface="Calibri"/>
                <a:cs typeface="Calibri"/>
              </a:defRPr>
            </a:pPr>
            <a:endParaRPr lang="es-CO"/>
          </a:p>
        </c:txPr>
        <c:crossAx val="303220160"/>
        <c:crosses val="autoZero"/>
        <c:auto val="1"/>
        <c:lblAlgn val="ctr"/>
        <c:lblOffset val="100"/>
        <c:noMultiLvlLbl val="0"/>
      </c:catAx>
      <c:valAx>
        <c:axId val="303220160"/>
        <c:scaling>
          <c:orientation val="minMax"/>
        </c:scaling>
        <c:delete val="0"/>
        <c:axPos val="l"/>
        <c:majorGridlines/>
        <c:numFmt formatCode="0.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03214672"/>
        <c:crosses val="autoZero"/>
        <c:crossBetween val="between"/>
      </c:valAx>
    </c:plotArea>
    <c:legend>
      <c:legendPos val="r"/>
      <c:layout>
        <c:manualLayout>
          <c:xMode val="edge"/>
          <c:yMode val="edge"/>
          <c:x val="0.83697813121272369"/>
          <c:y val="0.47717903683092244"/>
          <c:w val="0.14512922465208741"/>
          <c:h val="0.18672218604253424"/>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021" l="0.70000000000000062" r="0.70000000000000062" t="0.75000000000001021" header="0.30000000000000032" footer="0.30000000000000032"/>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400" b="1" i="0" u="none" strike="noStrike" baseline="0">
                <a:solidFill>
                  <a:srgbClr val="000000"/>
                </a:solidFill>
                <a:latin typeface="Calibri"/>
                <a:ea typeface="Calibri"/>
                <a:cs typeface="Calibri"/>
              </a:defRPr>
            </a:pPr>
            <a:r>
              <a:rPr lang="es-CO"/>
              <a:t>Avance Implementación NTD - Seguridad de la Información</a:t>
            </a:r>
          </a:p>
        </c:rich>
      </c:tx>
      <c:layout>
        <c:manualLayout>
          <c:xMode val="edge"/>
          <c:yMode val="edge"/>
          <c:x val="0.31477799867461903"/>
          <c:y val="4.1493760648340018E-2"/>
        </c:manualLayout>
      </c:layout>
      <c:overlay val="0"/>
      <c:spPr>
        <a:noFill/>
        <a:ln w="25400">
          <a:noFill/>
        </a:ln>
      </c:spPr>
    </c:title>
    <c:autoTitleDeleted val="0"/>
    <c:plotArea>
      <c:layout/>
      <c:barChart>
        <c:barDir val="col"/>
        <c:grouping val="clustered"/>
        <c:varyColors val="0"/>
        <c:ser>
          <c:idx val="4"/>
          <c:order val="0"/>
          <c:tx>
            <c:v>RESULTADO</c:v>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'SGSI 1'!$M$23:$M$30</c:f>
              <c:numCache>
                <c:formatCode>0%</c:formatCode>
                <c:ptCount val="4"/>
                <c:pt idx="0">
                  <c:v>0.6</c:v>
                </c:pt>
                <c:pt idx="1">
                  <c:v>0</c:v>
                </c:pt>
                <c:pt idx="2">
                  <c:v>0</c:v>
                </c:pt>
                <c:pt idx="3">
                  <c:v>0</c:v>
                </c:pt>
              </c:numCache>
            </c:numRef>
          </c:val>
          <c:extLst>
            <c:ext xmlns:c15="http://schemas.microsoft.com/office/drawing/2012/chart" uri="{02D57815-91ED-43cb-92C2-25804820EDAC}">
              <c15:filteredCategoryTitle>
                <c15:cat>
                  <c:multiLvlStrRef>
                    <c:extLst>
                      <c:ext uri="{02D57815-91ED-43cb-92C2-25804820EDAC}">
                        <c15:formulaRef>
                          <c15:sqref>[1]SGC1!$A$23:$D$30</c15:sqref>
                        </c15:formulaRef>
                      </c:ext>
                    </c:extLst>
                    <c:multiLvlStrCache>
                      <c:ptCount val="8"/>
                      <c:lvl>
                        <c:pt idx="0">
                          <c:v>0</c:v>
                        </c:pt>
                        <c:pt idx="1">
                          <c:v>0</c:v>
                        </c:pt>
                        <c:pt idx="2">
                          <c:v>0</c:v>
                        </c:pt>
                        <c:pt idx="3">
                          <c:v>0</c:v>
                        </c:pt>
                        <c:pt idx="4">
                          <c:v>0</c:v>
                        </c:pt>
                        <c:pt idx="5">
                          <c:v>0</c:v>
                        </c:pt>
                        <c:pt idx="6">
                          <c:v>0</c:v>
                        </c:pt>
                        <c:pt idx="7">
                          <c:v>0</c:v>
                        </c:pt>
                      </c:lvl>
                      <c:lvl>
                        <c:pt idx="0">
                          <c:v>0</c:v>
                        </c:pt>
                        <c:pt idx="1">
                          <c:v>0</c:v>
                        </c:pt>
                        <c:pt idx="2">
                          <c:v>0</c:v>
                        </c:pt>
                        <c:pt idx="3">
                          <c:v>0</c:v>
                        </c:pt>
                        <c:pt idx="4">
                          <c:v>0</c:v>
                        </c:pt>
                        <c:pt idx="5">
                          <c:v>0</c:v>
                        </c:pt>
                        <c:pt idx="6">
                          <c:v>0</c:v>
                        </c:pt>
                        <c:pt idx="7">
                          <c:v>0</c:v>
                        </c:pt>
                      </c:lvl>
                      <c:lvl>
                        <c:pt idx="0">
                          <c:v>0</c:v>
                        </c:pt>
                        <c:pt idx="1">
                          <c:v>0</c:v>
                        </c:pt>
                        <c:pt idx="2">
                          <c:v>0</c:v>
                        </c:pt>
                        <c:pt idx="3">
                          <c:v>0</c:v>
                        </c:pt>
                        <c:pt idx="4">
                          <c:v>0</c:v>
                        </c:pt>
                        <c:pt idx="5">
                          <c:v>0</c:v>
                        </c:pt>
                        <c:pt idx="6">
                          <c:v>0</c:v>
                        </c:pt>
                        <c:pt idx="7">
                          <c:v>0</c:v>
                        </c:pt>
                      </c:lvl>
                      <c:lvl>
                        <c:pt idx="0">
                          <c:v>0</c:v>
                        </c:pt>
                        <c:pt idx="1">
                          <c:v>0</c:v>
                        </c:pt>
                        <c:pt idx="2">
                          <c:v>0</c:v>
                        </c:pt>
                        <c:pt idx="3">
                          <c:v>0</c:v>
                        </c:pt>
                        <c:pt idx="4">
                          <c:v>May-Jun 2016</c:v>
                        </c:pt>
                        <c:pt idx="5">
                          <c:v>Jul - Ago 2016</c:v>
                        </c:pt>
                        <c:pt idx="6">
                          <c:v>Sep-Oct 2016</c:v>
                        </c:pt>
                        <c:pt idx="7">
                          <c:v>Nov - Dic 2016</c:v>
                        </c:pt>
                      </c:lvl>
                    </c:multiLvlStrCache>
                  </c:multiLvlStrRef>
                </c15:cat>
              </c15:filteredCategoryTitle>
            </c:ext>
          </c:extLst>
        </c:ser>
        <c:ser>
          <c:idx val="3"/>
          <c:order val="1"/>
          <c:tx>
            <c:v>META</c:v>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val>
            <c:numRef>
              <c:f>'SGSI 1'!$Q$23:$Q$30</c:f>
              <c:numCache>
                <c:formatCode>0%</c:formatCode>
                <c:ptCount val="4"/>
                <c:pt idx="0">
                  <c:v>0.6</c:v>
                </c:pt>
                <c:pt idx="1">
                  <c:v>0.7</c:v>
                </c:pt>
                <c:pt idx="2">
                  <c:v>0.8</c:v>
                </c:pt>
                <c:pt idx="3">
                  <c:v>1</c:v>
                </c:pt>
              </c:numCache>
            </c:numRef>
          </c:val>
          <c:extLst>
            <c:ext xmlns:c15="http://schemas.microsoft.com/office/drawing/2012/chart" uri="{02D57815-91ED-43cb-92C2-25804820EDAC}">
              <c15:filteredCategoryTitle>
                <c15:cat>
                  <c:multiLvlStrRef>
                    <c:extLst>
                      <c:ext uri="{02D57815-91ED-43cb-92C2-25804820EDAC}">
                        <c15:formulaRef>
                          <c15:sqref>[1]SGC1!$A$23:$D$30</c15:sqref>
                        </c15:formulaRef>
                      </c:ext>
                    </c:extLst>
                    <c:multiLvlStrCache>
                      <c:ptCount val="8"/>
                      <c:lvl>
                        <c:pt idx="0">
                          <c:v>0</c:v>
                        </c:pt>
                        <c:pt idx="1">
                          <c:v>0</c:v>
                        </c:pt>
                        <c:pt idx="2">
                          <c:v>0</c:v>
                        </c:pt>
                        <c:pt idx="3">
                          <c:v>0</c:v>
                        </c:pt>
                        <c:pt idx="4">
                          <c:v>0</c:v>
                        </c:pt>
                        <c:pt idx="5">
                          <c:v>0</c:v>
                        </c:pt>
                        <c:pt idx="6">
                          <c:v>0</c:v>
                        </c:pt>
                        <c:pt idx="7">
                          <c:v>0</c:v>
                        </c:pt>
                      </c:lvl>
                      <c:lvl>
                        <c:pt idx="0">
                          <c:v>0</c:v>
                        </c:pt>
                        <c:pt idx="1">
                          <c:v>0</c:v>
                        </c:pt>
                        <c:pt idx="2">
                          <c:v>0</c:v>
                        </c:pt>
                        <c:pt idx="3">
                          <c:v>0</c:v>
                        </c:pt>
                        <c:pt idx="4">
                          <c:v>0</c:v>
                        </c:pt>
                        <c:pt idx="5">
                          <c:v>0</c:v>
                        </c:pt>
                        <c:pt idx="6">
                          <c:v>0</c:v>
                        </c:pt>
                        <c:pt idx="7">
                          <c:v>0</c:v>
                        </c:pt>
                      </c:lvl>
                      <c:lvl>
                        <c:pt idx="0">
                          <c:v>0</c:v>
                        </c:pt>
                        <c:pt idx="1">
                          <c:v>0</c:v>
                        </c:pt>
                        <c:pt idx="2">
                          <c:v>0</c:v>
                        </c:pt>
                        <c:pt idx="3">
                          <c:v>0</c:v>
                        </c:pt>
                        <c:pt idx="4">
                          <c:v>0</c:v>
                        </c:pt>
                        <c:pt idx="5">
                          <c:v>0</c:v>
                        </c:pt>
                        <c:pt idx="6">
                          <c:v>0</c:v>
                        </c:pt>
                        <c:pt idx="7">
                          <c:v>0</c:v>
                        </c:pt>
                      </c:lvl>
                      <c:lvl>
                        <c:pt idx="0">
                          <c:v>0</c:v>
                        </c:pt>
                        <c:pt idx="1">
                          <c:v>0</c:v>
                        </c:pt>
                        <c:pt idx="2">
                          <c:v>0</c:v>
                        </c:pt>
                        <c:pt idx="3">
                          <c:v>0</c:v>
                        </c:pt>
                        <c:pt idx="4">
                          <c:v>May-Jun 2016</c:v>
                        </c:pt>
                        <c:pt idx="5">
                          <c:v>Jul - Ago 2016</c:v>
                        </c:pt>
                        <c:pt idx="6">
                          <c:v>Sep-Oct 2016</c:v>
                        </c:pt>
                        <c:pt idx="7">
                          <c:v>Nov - Dic 2016</c:v>
                        </c:pt>
                      </c:lvl>
                    </c:multiLvlStrCache>
                  </c:multiLvlStrRef>
                </c15:cat>
              </c15:filteredCategoryTitle>
            </c:ext>
          </c:extLst>
        </c:ser>
        <c:dLbls>
          <c:showLegendKey val="0"/>
          <c:showVal val="0"/>
          <c:showCatName val="0"/>
          <c:showSerName val="0"/>
          <c:showPercent val="0"/>
          <c:showBubbleSize val="0"/>
        </c:dLbls>
        <c:gapWidth val="150"/>
        <c:axId val="303217808"/>
        <c:axId val="303215848"/>
      </c:barChart>
      <c:catAx>
        <c:axId val="303217808"/>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03215848"/>
        <c:crosses val="autoZero"/>
        <c:auto val="1"/>
        <c:lblAlgn val="ctr"/>
        <c:lblOffset val="100"/>
        <c:noMultiLvlLbl val="0"/>
      </c:catAx>
      <c:valAx>
        <c:axId val="303215848"/>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03217808"/>
        <c:crosses val="autoZero"/>
        <c:crossBetween val="between"/>
      </c:valAx>
    </c:plotArea>
    <c:legend>
      <c:legendPos val="r"/>
      <c:layout>
        <c:manualLayout>
          <c:xMode val="edge"/>
          <c:yMode val="edge"/>
          <c:x val="0.83697813121272369"/>
          <c:y val="0.47717903683092244"/>
          <c:w val="0.14512922465208741"/>
          <c:h val="0.18672218604253424"/>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021" l="0.70000000000000062" r="0.70000000000000062" t="0.75000000000001021" header="0.30000000000000032" footer="0.30000000000000032"/>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b="1" i="0" u="none" strike="noStrike" baseline="0">
                <a:solidFill>
                  <a:srgbClr val="000000"/>
                </a:solidFill>
                <a:latin typeface="Calibri"/>
                <a:ea typeface="Calibri"/>
                <a:cs typeface="Calibri"/>
              </a:defRPr>
            </a:pPr>
            <a:r>
              <a:rPr lang="es-CO" sz="1100"/>
              <a:t>Avance en la implementación de la Norma Técnica Colombiana ISO 27001</a:t>
            </a:r>
          </a:p>
        </c:rich>
      </c:tx>
      <c:layout>
        <c:manualLayout>
          <c:xMode val="edge"/>
          <c:yMode val="edge"/>
          <c:x val="8.4718356527501662E-2"/>
          <c:y val="4.1493647649871984E-2"/>
        </c:manualLayout>
      </c:layout>
      <c:overlay val="0"/>
      <c:spPr>
        <a:noFill/>
        <a:ln w="25400">
          <a:noFill/>
        </a:ln>
      </c:spPr>
    </c:title>
    <c:autoTitleDeleted val="0"/>
    <c:plotArea>
      <c:layout>
        <c:manualLayout>
          <c:layoutTarget val="inner"/>
          <c:xMode val="edge"/>
          <c:yMode val="edge"/>
          <c:x val="8.7649640216444114E-2"/>
          <c:y val="0.29417194016392123"/>
          <c:w val="0.71709898091764379"/>
          <c:h val="0.54180635396035615"/>
        </c:manualLayout>
      </c:layout>
      <c:barChart>
        <c:barDir val="col"/>
        <c:grouping val="clustered"/>
        <c:varyColors val="0"/>
        <c:ser>
          <c:idx val="4"/>
          <c:order val="0"/>
          <c:tx>
            <c:v>RESULTADO</c:v>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dLblPos val="inBase"/>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'SGSI 2'!$A$23:$D$24</c:f>
              <c:strCache>
                <c:ptCount val="2"/>
                <c:pt idx="0">
                  <c:v>Ene - Jun 17</c:v>
                </c:pt>
                <c:pt idx="1">
                  <c:v>Jul - Dic 17</c:v>
                </c:pt>
              </c:strCache>
            </c:strRef>
          </c:cat>
          <c:val>
            <c:numRef>
              <c:f>'SGSI 2'!$M$23:$M$27</c:f>
              <c:numCache>
                <c:formatCode>0%</c:formatCode>
                <c:ptCount val="2"/>
                <c:pt idx="0">
                  <c:v>0</c:v>
                </c:pt>
                <c:pt idx="1">
                  <c:v>0</c:v>
                </c:pt>
              </c:numCache>
            </c:numRef>
          </c:val>
          <c:extLst/>
        </c:ser>
        <c:ser>
          <c:idx val="3"/>
          <c:order val="1"/>
          <c:tx>
            <c:v>META</c:v>
          </c:tx>
          <c:invertIfNegative val="0"/>
          <c:dLbls>
            <c:spPr>
              <a:noFill/>
              <a:ln w="25400">
                <a:noFill/>
              </a:ln>
            </c:spPr>
            <c:txPr>
              <a:bodyPr/>
              <a:lstStyle/>
              <a:p>
                <a:pPr>
                  <a:defRPr sz="1000" b="0" i="0" u="none" strike="noStrike" baseline="0">
                    <a:solidFill>
                      <a:srgbClr val="000000"/>
                    </a:solidFill>
                    <a:latin typeface="Calibri"/>
                    <a:ea typeface="Calibri"/>
                    <a:cs typeface="Calibri"/>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0"/>
              </c:ext>
            </c:extLst>
          </c:dLbls>
          <c:cat>
            <c:strRef>
              <c:f>'SGSI 2'!$A$23:$D$24</c:f>
              <c:strCache>
                <c:ptCount val="2"/>
                <c:pt idx="0">
                  <c:v>Ene - Jun 17</c:v>
                </c:pt>
                <c:pt idx="1">
                  <c:v>Jul - Dic 17</c:v>
                </c:pt>
              </c:strCache>
            </c:strRef>
          </c:cat>
          <c:val>
            <c:numRef>
              <c:f>'SGSI 2'!$Q$23:$Q$27</c:f>
              <c:numCache>
                <c:formatCode>0%</c:formatCode>
                <c:ptCount val="2"/>
                <c:pt idx="0">
                  <c:v>0.3</c:v>
                </c:pt>
                <c:pt idx="1">
                  <c:v>0.2</c:v>
                </c:pt>
              </c:numCache>
            </c:numRef>
          </c:val>
          <c:extLst/>
        </c:ser>
        <c:dLbls>
          <c:showLegendKey val="0"/>
          <c:showVal val="0"/>
          <c:showCatName val="0"/>
          <c:showSerName val="0"/>
          <c:showPercent val="0"/>
          <c:showBubbleSize val="0"/>
        </c:dLbls>
        <c:gapWidth val="150"/>
        <c:axId val="303216240"/>
        <c:axId val="303214280"/>
      </c:barChart>
      <c:catAx>
        <c:axId val="303216240"/>
        <c:scaling>
          <c:orientation val="minMax"/>
        </c:scaling>
        <c:delete val="0"/>
        <c:axPos val="b"/>
        <c:numFmt formatCode="General"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03214280"/>
        <c:crosses val="autoZero"/>
        <c:auto val="1"/>
        <c:lblAlgn val="ctr"/>
        <c:lblOffset val="100"/>
        <c:noMultiLvlLbl val="0"/>
      </c:catAx>
      <c:valAx>
        <c:axId val="303214280"/>
        <c:scaling>
          <c:orientation val="minMax"/>
        </c:scaling>
        <c:delete val="0"/>
        <c:axPos val="l"/>
        <c:majorGridlines/>
        <c:numFmt formatCode="0%" sourceLinked="1"/>
        <c:majorTickMark val="out"/>
        <c:minorTickMark val="none"/>
        <c:tickLblPos val="nextTo"/>
        <c:txPr>
          <a:bodyPr rot="0" vert="horz"/>
          <a:lstStyle/>
          <a:p>
            <a:pPr>
              <a:defRPr sz="1000" b="0" i="0" u="none" strike="noStrike" baseline="0">
                <a:solidFill>
                  <a:srgbClr val="000000"/>
                </a:solidFill>
                <a:latin typeface="Calibri"/>
                <a:ea typeface="Calibri"/>
                <a:cs typeface="Calibri"/>
              </a:defRPr>
            </a:pPr>
            <a:endParaRPr lang="es-CO"/>
          </a:p>
        </c:txPr>
        <c:crossAx val="303216240"/>
        <c:crosses val="autoZero"/>
        <c:crossBetween val="between"/>
      </c:valAx>
    </c:plotArea>
    <c:legend>
      <c:legendPos val="r"/>
      <c:layout>
        <c:manualLayout>
          <c:xMode val="edge"/>
          <c:yMode val="edge"/>
          <c:x val="0.83697813121272369"/>
          <c:y val="0.47717903683092244"/>
          <c:w val="0.14512922465208741"/>
          <c:h val="0.18672218604253424"/>
        </c:manualLayout>
      </c:layout>
      <c:overlay val="0"/>
      <c:txPr>
        <a:bodyPr/>
        <a:lstStyle/>
        <a:p>
          <a:pPr>
            <a:defRPr sz="845" b="0" i="0" u="none" strike="noStrike" baseline="0">
              <a:solidFill>
                <a:srgbClr val="000000"/>
              </a:solidFill>
              <a:latin typeface="Calibri"/>
              <a:ea typeface="Calibri"/>
              <a:cs typeface="Calibri"/>
            </a:defRPr>
          </a:pPr>
          <a:endParaRPr lang="es-CO"/>
        </a:p>
      </c:txPr>
    </c:legend>
    <c:plotVisOnly val="1"/>
    <c:dispBlanksAs val="gap"/>
    <c:showDLblsOverMax val="0"/>
  </c:chart>
  <c:spPr>
    <a:gradFill rotWithShape="1">
      <a:gsLst>
        <a:gs pos="0">
          <a:schemeClr val="accent1">
            <a:shade val="51000"/>
            <a:satMod val="130000"/>
          </a:schemeClr>
        </a:gs>
        <a:gs pos="80000">
          <a:schemeClr val="accent1">
            <a:shade val="93000"/>
            <a:satMod val="130000"/>
          </a:schemeClr>
        </a:gs>
        <a:gs pos="100000">
          <a:schemeClr val="accent1">
            <a:shade val="94000"/>
            <a:satMod val="135000"/>
          </a:schemeClr>
        </a:gs>
      </a:gsLst>
      <a:lin ang="16200000" scaled="0"/>
    </a:gradFill>
    <a:ln w="12700" cap="flat" cmpd="sng" algn="ctr">
      <a:solidFill>
        <a:schemeClr val="accent1">
          <a:shade val="95000"/>
          <a:satMod val="105000"/>
        </a:schemeClr>
      </a:solidFill>
      <a:prstDash val="solid"/>
    </a:ln>
    <a:effectLst>
      <a:outerShdw blurRad="40000" dist="23000" dir="5400000" rotWithShape="0">
        <a:srgbClr val="000000">
          <a:alpha val="35000"/>
        </a:srgbClr>
      </a:outerShdw>
    </a:effectLst>
    <a:scene3d>
      <a:camera prst="orthographicFront"/>
      <a:lightRig rig="threePt" dir="t"/>
    </a:scene3d>
    <a:sp3d>
      <a:bevelT/>
    </a:sp3d>
  </c:spPr>
  <c:txPr>
    <a:bodyPr/>
    <a:lstStyle/>
    <a:p>
      <a:pPr>
        <a:defRPr sz="1000" b="0" i="0" u="none" strike="noStrike" baseline="0">
          <a:solidFill>
            <a:srgbClr val="000000"/>
          </a:solidFill>
          <a:latin typeface="Calibri"/>
          <a:ea typeface="Calibri"/>
          <a:cs typeface="Calibri"/>
        </a:defRPr>
      </a:pPr>
      <a:endParaRPr lang="es-CO"/>
    </a:p>
  </c:txPr>
  <c:printSettings>
    <c:headerFooter/>
    <c:pageMargins b="0.75000000000001021" l="0.70000000000000062" r="0.70000000000000062" t="0.75000000000001021" header="0.30000000000000032" footer="0.30000000000000032"/>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s-MX"/>
              <a:t>PORCENTAJE DE SATISFACCIÓN </a:t>
            </a:r>
          </a:p>
          <a:p>
            <a:pPr>
              <a:defRPr/>
            </a:pPr>
            <a:r>
              <a:rPr lang="es-MX"/>
              <a:t>MESA</a:t>
            </a:r>
            <a:r>
              <a:rPr lang="es-MX" baseline="0"/>
              <a:t> DE SERVICIOS</a:t>
            </a:r>
            <a:endParaRPr lang="es-MX"/>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lotArea>
      <c:layout/>
      <c:barChart>
        <c:barDir val="col"/>
        <c:grouping val="clustered"/>
        <c:varyColors val="0"/>
        <c:ser>
          <c:idx val="0"/>
          <c:order val="0"/>
          <c:tx>
            <c:v>tickets satisfactorios</c:v>
          </c:tx>
          <c:spPr>
            <a:solidFill>
              <a:schemeClr val="accent1"/>
            </a:solidFill>
            <a:ln>
              <a:noFill/>
            </a:ln>
            <a:effectLst/>
          </c:spPr>
          <c:invertIfNegative val="0"/>
          <c:cat>
            <c:strRef>
              <c:f>'Línea base indiador TIC4'!$A$22:$A$34</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TOTA 2016</c:v>
                </c:pt>
              </c:strCache>
            </c:strRef>
          </c:cat>
          <c:val>
            <c:numRef>
              <c:f>'Línea base indiador TIC4'!$B$22:$B$34</c:f>
              <c:numCache>
                <c:formatCode>_-* #,##0_-;\-* #,##0_-;_-* "-"??_-;_-@_-</c:formatCode>
                <c:ptCount val="13"/>
                <c:pt idx="0">
                  <c:v>0</c:v>
                </c:pt>
                <c:pt idx="1">
                  <c:v>0</c:v>
                </c:pt>
                <c:pt idx="2">
                  <c:v>0</c:v>
                </c:pt>
                <c:pt idx="3">
                  <c:v>1</c:v>
                </c:pt>
                <c:pt idx="4">
                  <c:v>2</c:v>
                </c:pt>
                <c:pt idx="5">
                  <c:v>20</c:v>
                </c:pt>
                <c:pt idx="6">
                  <c:v>70</c:v>
                </c:pt>
                <c:pt idx="7">
                  <c:v>665</c:v>
                </c:pt>
                <c:pt idx="8">
                  <c:v>2277</c:v>
                </c:pt>
                <c:pt idx="9">
                  <c:v>2353</c:v>
                </c:pt>
                <c:pt idx="10">
                  <c:v>1941</c:v>
                </c:pt>
                <c:pt idx="11">
                  <c:v>1761</c:v>
                </c:pt>
                <c:pt idx="12">
                  <c:v>9090</c:v>
                </c:pt>
              </c:numCache>
            </c:numRef>
          </c:val>
        </c:ser>
        <c:ser>
          <c:idx val="1"/>
          <c:order val="1"/>
          <c:tx>
            <c:v>Tickets calificados</c:v>
          </c:tx>
          <c:spPr>
            <a:solidFill>
              <a:schemeClr val="accent2"/>
            </a:solidFill>
            <a:ln>
              <a:noFill/>
            </a:ln>
            <a:effectLst/>
          </c:spPr>
          <c:invertIfNegative val="0"/>
          <c:cat>
            <c:strRef>
              <c:f>'Línea base indiador TIC4'!$A$22:$A$34</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TOTA 2016</c:v>
                </c:pt>
              </c:strCache>
            </c:strRef>
          </c:cat>
          <c:val>
            <c:numRef>
              <c:f>'Línea base indiador TIC4'!$C$22:$C$34</c:f>
              <c:numCache>
                <c:formatCode>_-* #,##0_-;\-* #,##0_-;_-* "-"??_-;_-@_-</c:formatCode>
                <c:ptCount val="13"/>
                <c:pt idx="0">
                  <c:v>0</c:v>
                </c:pt>
                <c:pt idx="1">
                  <c:v>0</c:v>
                </c:pt>
                <c:pt idx="2">
                  <c:v>0</c:v>
                </c:pt>
                <c:pt idx="3">
                  <c:v>1</c:v>
                </c:pt>
                <c:pt idx="4">
                  <c:v>2</c:v>
                </c:pt>
                <c:pt idx="5">
                  <c:v>38</c:v>
                </c:pt>
                <c:pt idx="6">
                  <c:v>87</c:v>
                </c:pt>
                <c:pt idx="7">
                  <c:v>784</c:v>
                </c:pt>
                <c:pt idx="8">
                  <c:v>2581</c:v>
                </c:pt>
                <c:pt idx="9">
                  <c:v>2654</c:v>
                </c:pt>
                <c:pt idx="10">
                  <c:v>2226</c:v>
                </c:pt>
                <c:pt idx="11">
                  <c:v>1981</c:v>
                </c:pt>
                <c:pt idx="12">
                  <c:v>10354</c:v>
                </c:pt>
              </c:numCache>
            </c:numRef>
          </c:val>
        </c:ser>
        <c:dLbls>
          <c:showLegendKey val="0"/>
          <c:showVal val="0"/>
          <c:showCatName val="0"/>
          <c:showSerName val="0"/>
          <c:showPercent val="0"/>
          <c:showBubbleSize val="0"/>
        </c:dLbls>
        <c:gapWidth val="150"/>
        <c:axId val="303216632"/>
        <c:axId val="399585336"/>
      </c:barChart>
      <c:lineChart>
        <c:grouping val="standard"/>
        <c:varyColors val="0"/>
        <c:ser>
          <c:idx val="2"/>
          <c:order val="2"/>
          <c:tx>
            <c:v>Satisfacción</c:v>
          </c:tx>
          <c:spPr>
            <a:ln w="28575" cap="rnd">
              <a:solidFill>
                <a:schemeClr val="accent3"/>
              </a:solidFill>
              <a:round/>
            </a:ln>
            <a:effectLst/>
          </c:spPr>
          <c:marker>
            <c:symbol val="none"/>
          </c:marker>
          <c:cat>
            <c:strRef>
              <c:f>'Línea base indiador TIC4'!$A$22:$A$34</c:f>
              <c:strCache>
                <c:ptCount val="13"/>
                <c:pt idx="0">
                  <c:v>ENERO</c:v>
                </c:pt>
                <c:pt idx="1">
                  <c:v>FEBRERO</c:v>
                </c:pt>
                <c:pt idx="2">
                  <c:v>MARZO</c:v>
                </c:pt>
                <c:pt idx="3">
                  <c:v>ABRIL</c:v>
                </c:pt>
                <c:pt idx="4">
                  <c:v>MAYO</c:v>
                </c:pt>
                <c:pt idx="5">
                  <c:v>JUNIO</c:v>
                </c:pt>
                <c:pt idx="6">
                  <c:v>JULIO</c:v>
                </c:pt>
                <c:pt idx="7">
                  <c:v>AGOSTO</c:v>
                </c:pt>
                <c:pt idx="8">
                  <c:v>SEPTIEMBRE</c:v>
                </c:pt>
                <c:pt idx="9">
                  <c:v>OCTUBRE</c:v>
                </c:pt>
                <c:pt idx="10">
                  <c:v>NOVIEMBRE</c:v>
                </c:pt>
                <c:pt idx="11">
                  <c:v>DICIEMBRE</c:v>
                </c:pt>
                <c:pt idx="12">
                  <c:v>TOTA 2016</c:v>
                </c:pt>
              </c:strCache>
            </c:strRef>
          </c:cat>
          <c:val>
            <c:numRef>
              <c:f>'Línea base indiador TIC4'!$D$22:$D$34</c:f>
              <c:numCache>
                <c:formatCode>0%</c:formatCode>
                <c:ptCount val="13"/>
                <c:pt idx="0">
                  <c:v>0</c:v>
                </c:pt>
                <c:pt idx="1">
                  <c:v>0</c:v>
                </c:pt>
                <c:pt idx="2">
                  <c:v>0</c:v>
                </c:pt>
                <c:pt idx="3">
                  <c:v>1</c:v>
                </c:pt>
                <c:pt idx="4">
                  <c:v>1</c:v>
                </c:pt>
                <c:pt idx="5">
                  <c:v>0.52631578947368418</c:v>
                </c:pt>
                <c:pt idx="6">
                  <c:v>0.8045977011494253</c:v>
                </c:pt>
                <c:pt idx="7">
                  <c:v>0.8482142857142857</c:v>
                </c:pt>
                <c:pt idx="8">
                  <c:v>0.88221619527314998</c:v>
                </c:pt>
                <c:pt idx="9">
                  <c:v>0.88658628485305202</c:v>
                </c:pt>
                <c:pt idx="10">
                  <c:v>0.87196765498652296</c:v>
                </c:pt>
                <c:pt idx="11">
                  <c:v>0.88894497728419986</c:v>
                </c:pt>
                <c:pt idx="12">
                  <c:v>0.87792157620243383</c:v>
                </c:pt>
              </c:numCache>
            </c:numRef>
          </c:val>
          <c:smooth val="0"/>
        </c:ser>
        <c:dLbls>
          <c:showLegendKey val="0"/>
          <c:showVal val="0"/>
          <c:showCatName val="0"/>
          <c:showSerName val="0"/>
          <c:showPercent val="0"/>
          <c:showBubbleSize val="0"/>
        </c:dLbls>
        <c:marker val="1"/>
        <c:smooth val="0"/>
        <c:axId val="399584944"/>
        <c:axId val="399586512"/>
      </c:lineChart>
      <c:catAx>
        <c:axId val="30321663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9585336"/>
        <c:crosses val="autoZero"/>
        <c:auto val="1"/>
        <c:lblAlgn val="ctr"/>
        <c:lblOffset val="100"/>
        <c:noMultiLvlLbl val="0"/>
      </c:catAx>
      <c:valAx>
        <c:axId val="39958533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es-MX"/>
                  <a:t>No.</a:t>
                </a:r>
                <a:r>
                  <a:rPr lang="es-MX" baseline="0"/>
                  <a:t> usuarios</a:t>
                </a:r>
                <a:endParaRPr lang="es-MX"/>
              </a:p>
            </c:rich>
          </c:tx>
          <c:overlay val="0"/>
          <c:spPr>
            <a:noFill/>
            <a:ln>
              <a:noFill/>
            </a:ln>
            <a:effectLst/>
          </c:spPr>
          <c:txPr>
            <a:bodyPr rot="-540000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es-CO"/>
            </a:p>
          </c:txPr>
        </c:title>
        <c:numFmt formatCode="_-* #,##0_-;\-* #,##0_-;_-*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03216632"/>
        <c:crosses val="autoZero"/>
        <c:crossBetween val="between"/>
      </c:valAx>
      <c:valAx>
        <c:axId val="399586512"/>
        <c:scaling>
          <c:orientation val="minMax"/>
        </c:scaling>
        <c:delete val="0"/>
        <c:axPos val="r"/>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crossAx val="399584944"/>
        <c:crosses val="max"/>
        <c:crossBetween val="between"/>
      </c:valAx>
      <c:catAx>
        <c:axId val="399584944"/>
        <c:scaling>
          <c:orientation val="minMax"/>
        </c:scaling>
        <c:delete val="1"/>
        <c:axPos val="b"/>
        <c:numFmt formatCode="General" sourceLinked="1"/>
        <c:majorTickMark val="none"/>
        <c:minorTickMark val="none"/>
        <c:tickLblPos val="nextTo"/>
        <c:crossAx val="399586512"/>
        <c:crosses val="autoZero"/>
        <c:auto val="1"/>
        <c:lblAlgn val="ctr"/>
        <c:lblOffset val="100"/>
        <c:noMultiLvlLbl val="0"/>
      </c:cat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800" b="0" i="0" u="none" strike="noStrike" kern="1200" baseline="0">
                <a:solidFill>
                  <a:schemeClr val="tx1">
                    <a:lumMod val="65000"/>
                    <a:lumOff val="35000"/>
                  </a:schemeClr>
                </a:solidFill>
                <a:latin typeface="+mn-lt"/>
                <a:ea typeface="+mn-ea"/>
                <a:cs typeface="+mn-cs"/>
              </a:defRPr>
            </a:pPr>
            <a:endParaRPr lang="es-CO"/>
          </a:p>
        </c:txPr>
      </c:dTable>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3.xml"/></Relationships>
</file>

<file path=xl/drawings/_rels/drawing4.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4.xml"/></Relationships>
</file>

<file path=xl/drawings/_rels/drawing5.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5.xml"/></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6.xml"/></Relationships>
</file>

<file path=xl/drawings/_rels/drawing7.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7.xml"/></Relationships>
</file>

<file path=xl/drawings/_rels/drawing8.xml.rels><?xml version="1.0" encoding="UTF-8" standalone="yes"?>
<Relationships xmlns="http://schemas.openxmlformats.org/package/2006/relationships"><Relationship Id="rId1" Type="http://schemas.openxmlformats.org/officeDocument/2006/relationships/chart" Target="../charts/chart8.xml"/></Relationships>
</file>

<file path=xl/drawings/drawing1.xml><?xml version="1.0" encoding="utf-8"?>
<xdr:wsDr xmlns:xdr="http://schemas.openxmlformats.org/drawingml/2006/spreadsheetDrawing" xmlns:a="http://schemas.openxmlformats.org/drawingml/2006/main">
  <xdr:twoCellAnchor>
    <xdr:from>
      <xdr:col>20</xdr:col>
      <xdr:colOff>28575</xdr:colOff>
      <xdr:row>22</xdr:row>
      <xdr:rowOff>1</xdr:rowOff>
    </xdr:from>
    <xdr:to>
      <xdr:col>40</xdr:col>
      <xdr:colOff>200026</xdr:colOff>
      <xdr:row>32</xdr:row>
      <xdr:rowOff>190501</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85726</xdr:colOff>
      <xdr:row>0</xdr:row>
      <xdr:rowOff>171450</xdr:rowOff>
    </xdr:from>
    <xdr:to>
      <xdr:col>4</xdr:col>
      <xdr:colOff>317781</xdr:colOff>
      <xdr:row>3</xdr:row>
      <xdr:rowOff>142875</xdr:rowOff>
    </xdr:to>
    <xdr:pic>
      <xdr:nvPicPr>
        <xdr:cNvPr id="3" name="Picture 1" descr="escudo-alc"/>
        <xdr:cNvPicPr>
          <a:picLocks noChangeAspect="1" noChangeArrowheads="1"/>
        </xdr:cNvPicPr>
      </xdr:nvPicPr>
      <xdr:blipFill>
        <a:blip xmlns:r="http://schemas.openxmlformats.org/officeDocument/2006/relationships" r:embed="rId2" cstate="print"/>
        <a:srcRect/>
        <a:stretch>
          <a:fillRect/>
        </a:stretch>
      </xdr:blipFill>
      <xdr:spPr bwMode="auto">
        <a:xfrm>
          <a:off x="85726" y="171450"/>
          <a:ext cx="1155980" cy="657225"/>
        </a:xfrm>
        <a:prstGeom prst="rect">
          <a:avLst/>
        </a:prstGeom>
        <a:noFill/>
        <a:ln w="9525">
          <a:noFill/>
          <a:miter lim="800000"/>
          <a:headEnd/>
          <a:tailEnd/>
        </a:ln>
      </xdr:spPr>
    </xdr:pic>
    <xdr:clientData/>
  </xdr:twoCellAnchor>
</xdr:wsDr>
</file>

<file path=xl/drawings/drawing2.xml><?xml version="1.0" encoding="utf-8"?>
<xdr:wsDr xmlns:xdr="http://schemas.openxmlformats.org/drawingml/2006/spreadsheetDrawing" xmlns:a="http://schemas.openxmlformats.org/drawingml/2006/main">
  <xdr:twoCellAnchor>
    <xdr:from>
      <xdr:col>20</xdr:col>
      <xdr:colOff>93345</xdr:colOff>
      <xdr:row>22</xdr:row>
      <xdr:rowOff>177165</xdr:rowOff>
    </xdr:from>
    <xdr:to>
      <xdr:col>40</xdr:col>
      <xdr:colOff>213360</xdr:colOff>
      <xdr:row>32</xdr:row>
      <xdr:rowOff>182880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0</xdr:row>
      <xdr:rowOff>114300</xdr:rowOff>
    </xdr:from>
    <xdr:to>
      <xdr:col>4</xdr:col>
      <xdr:colOff>308256</xdr:colOff>
      <xdr:row>3</xdr:row>
      <xdr:rowOff>85725</xdr:rowOff>
    </xdr:to>
    <xdr:pic>
      <xdr:nvPicPr>
        <xdr:cNvPr id="3" name="Picture 1" descr="escudo-alc"/>
        <xdr:cNvPicPr>
          <a:picLocks noChangeAspect="1" noChangeArrowheads="1"/>
        </xdr:cNvPicPr>
      </xdr:nvPicPr>
      <xdr:blipFill>
        <a:blip xmlns:r="http://schemas.openxmlformats.org/officeDocument/2006/relationships" r:embed="rId2" cstate="print"/>
        <a:srcRect/>
        <a:stretch>
          <a:fillRect/>
        </a:stretch>
      </xdr:blipFill>
      <xdr:spPr bwMode="auto">
        <a:xfrm>
          <a:off x="76201" y="114300"/>
          <a:ext cx="1192175" cy="657225"/>
        </a:xfrm>
        <a:prstGeom prst="rect">
          <a:avLst/>
        </a:prstGeom>
        <a:noFill/>
        <a:ln w="9525">
          <a:noFill/>
          <a:miter lim="800000"/>
          <a:headEnd/>
          <a:tailEnd/>
        </a:ln>
      </xdr:spPr>
    </xdr:pic>
    <xdr:clientData/>
  </xdr:twoCellAnchor>
</xdr:wsDr>
</file>

<file path=xl/drawings/drawing3.xml><?xml version="1.0" encoding="utf-8"?>
<xdr:wsDr xmlns:xdr="http://schemas.openxmlformats.org/drawingml/2006/spreadsheetDrawing" xmlns:a="http://schemas.openxmlformats.org/drawingml/2006/main">
  <xdr:twoCellAnchor>
    <xdr:from>
      <xdr:col>20</xdr:col>
      <xdr:colOff>47626</xdr:colOff>
      <xdr:row>22</xdr:row>
      <xdr:rowOff>85725</xdr:rowOff>
    </xdr:from>
    <xdr:to>
      <xdr:col>40</xdr:col>
      <xdr:colOff>161926</xdr:colOff>
      <xdr:row>43</xdr:row>
      <xdr:rowOff>190500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0</xdr:row>
      <xdr:rowOff>114300</xdr:rowOff>
    </xdr:from>
    <xdr:to>
      <xdr:col>4</xdr:col>
      <xdr:colOff>308256</xdr:colOff>
      <xdr:row>3</xdr:row>
      <xdr:rowOff>85725</xdr:rowOff>
    </xdr:to>
    <xdr:pic>
      <xdr:nvPicPr>
        <xdr:cNvPr id="3" name="Picture 1" descr="escudo-alc"/>
        <xdr:cNvPicPr>
          <a:picLocks noChangeAspect="1" noChangeArrowheads="1"/>
        </xdr:cNvPicPr>
      </xdr:nvPicPr>
      <xdr:blipFill>
        <a:blip xmlns:r="http://schemas.openxmlformats.org/officeDocument/2006/relationships" r:embed="rId2" cstate="print"/>
        <a:srcRect/>
        <a:stretch>
          <a:fillRect/>
        </a:stretch>
      </xdr:blipFill>
      <xdr:spPr bwMode="auto">
        <a:xfrm>
          <a:off x="76201" y="114300"/>
          <a:ext cx="1155980" cy="657225"/>
        </a:xfrm>
        <a:prstGeom prst="rect">
          <a:avLst/>
        </a:prstGeom>
        <a:noFill/>
        <a:ln w="9525">
          <a:noFill/>
          <a:miter lim="800000"/>
          <a:headEnd/>
          <a:tailEnd/>
        </a:ln>
      </xdr:spPr>
    </xdr:pic>
    <xdr:clientData/>
  </xdr:twoCellAnchor>
</xdr:wsDr>
</file>

<file path=xl/drawings/drawing4.xml><?xml version="1.0" encoding="utf-8"?>
<xdr:wsDr xmlns:xdr="http://schemas.openxmlformats.org/drawingml/2006/spreadsheetDrawing" xmlns:a="http://schemas.openxmlformats.org/drawingml/2006/main">
  <xdr:twoCellAnchor>
    <xdr:from>
      <xdr:col>20</xdr:col>
      <xdr:colOff>47625</xdr:colOff>
      <xdr:row>22</xdr:row>
      <xdr:rowOff>66675</xdr:rowOff>
    </xdr:from>
    <xdr:to>
      <xdr:col>40</xdr:col>
      <xdr:colOff>209550</xdr:colOff>
      <xdr:row>32</xdr:row>
      <xdr:rowOff>190500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0</xdr:row>
      <xdr:rowOff>114300</xdr:rowOff>
    </xdr:from>
    <xdr:to>
      <xdr:col>4</xdr:col>
      <xdr:colOff>308256</xdr:colOff>
      <xdr:row>3</xdr:row>
      <xdr:rowOff>85725</xdr:rowOff>
    </xdr:to>
    <xdr:pic>
      <xdr:nvPicPr>
        <xdr:cNvPr id="3" name="Picture 1" descr="escudo-alc"/>
        <xdr:cNvPicPr>
          <a:picLocks noChangeAspect="1" noChangeArrowheads="1"/>
        </xdr:cNvPicPr>
      </xdr:nvPicPr>
      <xdr:blipFill>
        <a:blip xmlns:r="http://schemas.openxmlformats.org/officeDocument/2006/relationships" r:embed="rId2" cstate="print"/>
        <a:srcRect/>
        <a:stretch>
          <a:fillRect/>
        </a:stretch>
      </xdr:blipFill>
      <xdr:spPr bwMode="auto">
        <a:xfrm>
          <a:off x="76201" y="114300"/>
          <a:ext cx="1155980" cy="657225"/>
        </a:xfrm>
        <a:prstGeom prst="rect">
          <a:avLst/>
        </a:prstGeom>
        <a:noFill/>
        <a:ln w="9525">
          <a:noFill/>
          <a:miter lim="800000"/>
          <a:headEnd/>
          <a:tailEnd/>
        </a:ln>
      </xdr:spPr>
    </xdr:pic>
    <xdr:clientData/>
  </xdr:twoCellAnchor>
</xdr:wsDr>
</file>

<file path=xl/drawings/drawing5.xml><?xml version="1.0" encoding="utf-8"?>
<xdr:wsDr xmlns:xdr="http://schemas.openxmlformats.org/drawingml/2006/spreadsheetDrawing" xmlns:a="http://schemas.openxmlformats.org/drawingml/2006/main">
  <xdr:twoCellAnchor>
    <xdr:from>
      <xdr:col>20</xdr:col>
      <xdr:colOff>47625</xdr:colOff>
      <xdr:row>22</xdr:row>
      <xdr:rowOff>0</xdr:rowOff>
    </xdr:from>
    <xdr:to>
      <xdr:col>40</xdr:col>
      <xdr:colOff>171450</xdr:colOff>
      <xdr:row>27</xdr:row>
      <xdr:rowOff>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0</xdr:row>
      <xdr:rowOff>114300</xdr:rowOff>
    </xdr:from>
    <xdr:to>
      <xdr:col>4</xdr:col>
      <xdr:colOff>308256</xdr:colOff>
      <xdr:row>3</xdr:row>
      <xdr:rowOff>85725</xdr:rowOff>
    </xdr:to>
    <xdr:pic>
      <xdr:nvPicPr>
        <xdr:cNvPr id="3" name="Picture 1" descr="escudo-alc"/>
        <xdr:cNvPicPr>
          <a:picLocks noChangeAspect="1" noChangeArrowheads="1"/>
        </xdr:cNvPicPr>
      </xdr:nvPicPr>
      <xdr:blipFill>
        <a:blip xmlns:r="http://schemas.openxmlformats.org/officeDocument/2006/relationships" r:embed="rId2" cstate="print"/>
        <a:srcRect/>
        <a:stretch>
          <a:fillRect/>
        </a:stretch>
      </xdr:blipFill>
      <xdr:spPr bwMode="auto">
        <a:xfrm>
          <a:off x="76201" y="114300"/>
          <a:ext cx="1155980" cy="657225"/>
        </a:xfrm>
        <a:prstGeom prst="rect">
          <a:avLst/>
        </a:prstGeom>
        <a:noFill/>
        <a:ln w="9525">
          <a:noFill/>
          <a:miter lim="800000"/>
          <a:headEnd/>
          <a:tailEnd/>
        </a:ln>
      </xdr:spPr>
    </xdr:pic>
    <xdr:clientData/>
  </xdr:twoCellAnchor>
</xdr:wsDr>
</file>

<file path=xl/drawings/drawing6.xml><?xml version="1.0" encoding="utf-8"?>
<xdr:wsDr xmlns:xdr="http://schemas.openxmlformats.org/drawingml/2006/spreadsheetDrawing" xmlns:a="http://schemas.openxmlformats.org/drawingml/2006/main">
  <xdr:twoCellAnchor>
    <xdr:from>
      <xdr:col>20</xdr:col>
      <xdr:colOff>47625</xdr:colOff>
      <xdr:row>22</xdr:row>
      <xdr:rowOff>47625</xdr:rowOff>
    </xdr:from>
    <xdr:to>
      <xdr:col>41</xdr:col>
      <xdr:colOff>38100</xdr:colOff>
      <xdr:row>32</xdr:row>
      <xdr:rowOff>190500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0</xdr:row>
      <xdr:rowOff>114300</xdr:rowOff>
    </xdr:from>
    <xdr:to>
      <xdr:col>4</xdr:col>
      <xdr:colOff>308256</xdr:colOff>
      <xdr:row>3</xdr:row>
      <xdr:rowOff>85725</xdr:rowOff>
    </xdr:to>
    <xdr:pic>
      <xdr:nvPicPr>
        <xdr:cNvPr id="3" name="Picture 1" descr="escudo-alc"/>
        <xdr:cNvPicPr>
          <a:picLocks noChangeAspect="1" noChangeArrowheads="1"/>
        </xdr:cNvPicPr>
      </xdr:nvPicPr>
      <xdr:blipFill>
        <a:blip xmlns:r="http://schemas.openxmlformats.org/officeDocument/2006/relationships" r:embed="rId2" cstate="print"/>
        <a:srcRect/>
        <a:stretch>
          <a:fillRect/>
        </a:stretch>
      </xdr:blipFill>
      <xdr:spPr bwMode="auto">
        <a:xfrm>
          <a:off x="76201" y="114300"/>
          <a:ext cx="1155980" cy="657225"/>
        </a:xfrm>
        <a:prstGeom prst="rect">
          <a:avLst/>
        </a:prstGeom>
        <a:noFill/>
        <a:ln w="9525">
          <a:noFill/>
          <a:miter lim="800000"/>
          <a:headEnd/>
          <a:tailEnd/>
        </a:ln>
      </xdr:spPr>
    </xdr:pic>
    <xdr:clientData/>
  </xdr:twoCellAnchor>
</xdr:wsDr>
</file>

<file path=xl/drawings/drawing7.xml><?xml version="1.0" encoding="utf-8"?>
<xdr:wsDr xmlns:xdr="http://schemas.openxmlformats.org/drawingml/2006/spreadsheetDrawing" xmlns:a="http://schemas.openxmlformats.org/drawingml/2006/main">
  <xdr:twoCellAnchor>
    <xdr:from>
      <xdr:col>20</xdr:col>
      <xdr:colOff>47625</xdr:colOff>
      <xdr:row>22</xdr:row>
      <xdr:rowOff>0</xdr:rowOff>
    </xdr:from>
    <xdr:to>
      <xdr:col>41</xdr:col>
      <xdr:colOff>38100</xdr:colOff>
      <xdr:row>29</xdr:row>
      <xdr:rowOff>190500</xdr:rowOff>
    </xdr:to>
    <xdr:graphicFrame macro="">
      <xdr:nvGraphicFramePr>
        <xdr:cNvPr id="2" name="4 Gráfico"/>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76201</xdr:colOff>
      <xdr:row>0</xdr:row>
      <xdr:rowOff>114300</xdr:rowOff>
    </xdr:from>
    <xdr:to>
      <xdr:col>4</xdr:col>
      <xdr:colOff>308256</xdr:colOff>
      <xdr:row>3</xdr:row>
      <xdr:rowOff>85725</xdr:rowOff>
    </xdr:to>
    <xdr:pic>
      <xdr:nvPicPr>
        <xdr:cNvPr id="3" name="Picture 1" descr="escudo-alc"/>
        <xdr:cNvPicPr>
          <a:picLocks noChangeAspect="1" noChangeArrowheads="1"/>
        </xdr:cNvPicPr>
      </xdr:nvPicPr>
      <xdr:blipFill>
        <a:blip xmlns:r="http://schemas.openxmlformats.org/officeDocument/2006/relationships" r:embed="rId2" cstate="print"/>
        <a:srcRect/>
        <a:stretch>
          <a:fillRect/>
        </a:stretch>
      </xdr:blipFill>
      <xdr:spPr bwMode="auto">
        <a:xfrm>
          <a:off x="76201" y="114300"/>
          <a:ext cx="1155980" cy="657225"/>
        </a:xfrm>
        <a:prstGeom prst="rect">
          <a:avLst/>
        </a:prstGeom>
        <a:noFill/>
        <a:ln w="9525">
          <a:noFill/>
          <a:miter lim="800000"/>
          <a:headEnd/>
          <a:tailEnd/>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5</xdr:col>
      <xdr:colOff>6349</xdr:colOff>
      <xdr:row>17</xdr:row>
      <xdr:rowOff>141287</xdr:rowOff>
    </xdr:from>
    <xdr:to>
      <xdr:col>15</xdr:col>
      <xdr:colOff>211156</xdr:colOff>
      <xdr:row>34</xdr:row>
      <xdr:rowOff>72490</xdr:rowOff>
    </xdr:to>
    <xdr:graphicFrame macro="">
      <xdr:nvGraphicFramePr>
        <xdr:cNvPr id="2" name="Gráfico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merodriguezg/Downloads/23012017%20Indicadores%20SG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GC1"/>
      <sheetName val="SGC2"/>
      <sheetName val="SGC3"/>
      <sheetName val="INSTRUCCIONES"/>
    </sheetNames>
    <sheetDataSet>
      <sheetData sheetId="0">
        <row r="23">
          <cell r="A23">
            <v>0</v>
          </cell>
          <cell r="B23">
            <v>0</v>
          </cell>
          <cell r="C23">
            <v>0</v>
          </cell>
          <cell r="D23">
            <v>0</v>
          </cell>
        </row>
        <row r="24">
          <cell r="A24">
            <v>0</v>
          </cell>
          <cell r="B24">
            <v>0</v>
          </cell>
          <cell r="C24">
            <v>0</v>
          </cell>
          <cell r="D24">
            <v>0</v>
          </cell>
        </row>
        <row r="25">
          <cell r="A25">
            <v>0</v>
          </cell>
          <cell r="B25">
            <v>0</v>
          </cell>
          <cell r="C25">
            <v>0</v>
          </cell>
          <cell r="D25">
            <v>0</v>
          </cell>
        </row>
        <row r="26">
          <cell r="A26">
            <v>0</v>
          </cell>
          <cell r="B26">
            <v>0</v>
          </cell>
          <cell r="C26">
            <v>0</v>
          </cell>
          <cell r="D26">
            <v>0</v>
          </cell>
        </row>
        <row r="27">
          <cell r="A27" t="str">
            <v>May-Jun 2016</v>
          </cell>
          <cell r="B27">
            <v>0</v>
          </cell>
          <cell r="C27">
            <v>0</v>
          </cell>
          <cell r="D27">
            <v>0</v>
          </cell>
        </row>
        <row r="28">
          <cell r="A28" t="str">
            <v>Jul - Ago 2016</v>
          </cell>
          <cell r="B28">
            <v>0</v>
          </cell>
          <cell r="C28">
            <v>0</v>
          </cell>
          <cell r="D28">
            <v>0</v>
          </cell>
        </row>
        <row r="29">
          <cell r="A29" t="str">
            <v>Sep-Oct 2016</v>
          </cell>
          <cell r="B29">
            <v>0</v>
          </cell>
          <cell r="C29">
            <v>0</v>
          </cell>
          <cell r="D29">
            <v>0</v>
          </cell>
        </row>
        <row r="30">
          <cell r="A30" t="str">
            <v>Nov - Dic 2016</v>
          </cell>
          <cell r="B30">
            <v>0</v>
          </cell>
          <cell r="C30">
            <v>0</v>
          </cell>
          <cell r="D30">
            <v>0</v>
          </cell>
        </row>
      </sheetData>
      <sheetData sheetId="1"/>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S92"/>
  <sheetViews>
    <sheetView topLeftCell="A7" zoomScaleNormal="100" zoomScaleSheetLayoutView="100" workbookViewId="0">
      <selection activeCell="A18" sqref="A18:C18"/>
    </sheetView>
  </sheetViews>
  <sheetFormatPr baseColWidth="10" defaultColWidth="3.140625" defaultRowHeight="12.75" x14ac:dyDescent="0.2"/>
  <cols>
    <col min="1" max="3" width="2.85546875" customWidth="1"/>
    <col min="4" max="4" width="5.28515625" customWidth="1"/>
    <col min="5" max="5" width="5.7109375" customWidth="1"/>
    <col min="6" max="6" width="4.5703125" customWidth="1"/>
    <col min="7" max="7" width="5.7109375" hidden="1" customWidth="1"/>
    <col min="10" max="10" width="4" bestFit="1" customWidth="1"/>
    <col min="14" max="14" width="4.7109375" bestFit="1" customWidth="1"/>
    <col min="17" max="19" width="2.7109375" customWidth="1"/>
    <col min="20" max="20" width="4.28515625" customWidth="1"/>
    <col min="21" max="41" width="3.42578125" customWidth="1"/>
    <col min="45" max="45" width="10.28515625" bestFit="1" customWidth="1"/>
  </cols>
  <sheetData>
    <row r="1" spans="1:41" ht="18" customHeight="1" x14ac:dyDescent="0.2">
      <c r="A1" s="170"/>
      <c r="B1" s="171"/>
      <c r="C1" s="171"/>
      <c r="D1" s="171"/>
      <c r="E1" s="172"/>
      <c r="F1" s="64" t="s">
        <v>40</v>
      </c>
      <c r="G1" s="65"/>
      <c r="H1" s="65"/>
      <c r="I1" s="65"/>
      <c r="J1" s="65"/>
      <c r="K1" s="65"/>
      <c r="L1" s="65"/>
      <c r="M1" s="65"/>
      <c r="N1" s="65"/>
      <c r="O1" s="65"/>
      <c r="P1" s="65"/>
      <c r="Q1" s="65"/>
      <c r="R1" s="65"/>
      <c r="S1" s="65"/>
      <c r="T1" s="65"/>
      <c r="U1" s="65"/>
      <c r="V1" s="65"/>
      <c r="W1" s="65"/>
      <c r="X1" s="65"/>
      <c r="Y1" s="65"/>
      <c r="Z1" s="65"/>
      <c r="AA1" s="65"/>
      <c r="AB1" s="65"/>
      <c r="AC1" s="65"/>
      <c r="AD1" s="65"/>
      <c r="AE1" s="65"/>
      <c r="AF1" s="66"/>
      <c r="AG1" s="73" t="s">
        <v>36</v>
      </c>
      <c r="AH1" s="74"/>
      <c r="AI1" s="74"/>
      <c r="AJ1" s="74"/>
      <c r="AK1" s="74"/>
      <c r="AL1" s="74"/>
      <c r="AM1" s="74"/>
      <c r="AN1" s="74"/>
      <c r="AO1" s="75"/>
    </row>
    <row r="2" spans="1:41" ht="18" customHeight="1" x14ac:dyDescent="0.2">
      <c r="A2" s="170"/>
      <c r="B2" s="171"/>
      <c r="C2" s="171"/>
      <c r="D2" s="171"/>
      <c r="E2" s="172"/>
      <c r="F2" s="67"/>
      <c r="G2" s="68"/>
      <c r="H2" s="68"/>
      <c r="I2" s="68"/>
      <c r="J2" s="68"/>
      <c r="K2" s="68"/>
      <c r="L2" s="68"/>
      <c r="M2" s="68"/>
      <c r="N2" s="68"/>
      <c r="O2" s="68"/>
      <c r="P2" s="68"/>
      <c r="Q2" s="68"/>
      <c r="R2" s="68"/>
      <c r="S2" s="68"/>
      <c r="T2" s="68"/>
      <c r="U2" s="68"/>
      <c r="V2" s="68"/>
      <c r="W2" s="68"/>
      <c r="X2" s="68"/>
      <c r="Y2" s="68"/>
      <c r="Z2" s="68"/>
      <c r="AA2" s="68"/>
      <c r="AB2" s="68"/>
      <c r="AC2" s="68"/>
      <c r="AD2" s="68"/>
      <c r="AE2" s="68"/>
      <c r="AF2" s="69"/>
      <c r="AG2" s="73" t="s">
        <v>39</v>
      </c>
      <c r="AH2" s="74"/>
      <c r="AI2" s="74"/>
      <c r="AJ2" s="74"/>
      <c r="AK2" s="74"/>
      <c r="AL2" s="74"/>
      <c r="AM2" s="74"/>
      <c r="AN2" s="74"/>
      <c r="AO2" s="75"/>
    </row>
    <row r="3" spans="1:41" ht="18" customHeight="1" x14ac:dyDescent="0.2">
      <c r="A3" s="170"/>
      <c r="B3" s="171"/>
      <c r="C3" s="171"/>
      <c r="D3" s="171"/>
      <c r="E3" s="172"/>
      <c r="F3" s="67"/>
      <c r="G3" s="68"/>
      <c r="H3" s="68"/>
      <c r="I3" s="68"/>
      <c r="J3" s="68"/>
      <c r="K3" s="68"/>
      <c r="L3" s="68"/>
      <c r="M3" s="68"/>
      <c r="N3" s="68"/>
      <c r="O3" s="68"/>
      <c r="P3" s="68"/>
      <c r="Q3" s="68"/>
      <c r="R3" s="68"/>
      <c r="S3" s="68"/>
      <c r="T3" s="68"/>
      <c r="U3" s="68"/>
      <c r="V3" s="68"/>
      <c r="W3" s="68"/>
      <c r="X3" s="68"/>
      <c r="Y3" s="68"/>
      <c r="Z3" s="68"/>
      <c r="AA3" s="68"/>
      <c r="AB3" s="68"/>
      <c r="AC3" s="68"/>
      <c r="AD3" s="68"/>
      <c r="AE3" s="68"/>
      <c r="AF3" s="69"/>
      <c r="AG3" s="73" t="s">
        <v>37</v>
      </c>
      <c r="AH3" s="74"/>
      <c r="AI3" s="74"/>
      <c r="AJ3" s="74"/>
      <c r="AK3" s="74"/>
      <c r="AL3" s="74"/>
      <c r="AM3" s="74"/>
      <c r="AN3" s="74"/>
      <c r="AO3" s="75"/>
    </row>
    <row r="4" spans="1:41" ht="18" customHeight="1" x14ac:dyDescent="0.2">
      <c r="A4" s="173"/>
      <c r="B4" s="174"/>
      <c r="C4" s="174"/>
      <c r="D4" s="174"/>
      <c r="E4" s="175"/>
      <c r="F4" s="70"/>
      <c r="G4" s="71"/>
      <c r="H4" s="71"/>
      <c r="I4" s="71"/>
      <c r="J4" s="71"/>
      <c r="K4" s="71"/>
      <c r="L4" s="71"/>
      <c r="M4" s="71"/>
      <c r="N4" s="71"/>
      <c r="O4" s="71"/>
      <c r="P4" s="71"/>
      <c r="Q4" s="71"/>
      <c r="R4" s="71"/>
      <c r="S4" s="71"/>
      <c r="T4" s="71"/>
      <c r="U4" s="71"/>
      <c r="V4" s="71"/>
      <c r="W4" s="71"/>
      <c r="X4" s="71"/>
      <c r="Y4" s="71"/>
      <c r="Z4" s="71"/>
      <c r="AA4" s="71"/>
      <c r="AB4" s="71"/>
      <c r="AC4" s="71"/>
      <c r="AD4" s="71"/>
      <c r="AE4" s="71"/>
      <c r="AF4" s="72"/>
      <c r="AG4" s="73" t="s">
        <v>38</v>
      </c>
      <c r="AH4" s="74"/>
      <c r="AI4" s="74"/>
      <c r="AJ4" s="74"/>
      <c r="AK4" s="74"/>
      <c r="AL4" s="74"/>
      <c r="AM4" s="74"/>
      <c r="AN4" s="74"/>
      <c r="AO4" s="75"/>
    </row>
    <row r="5" spans="1:41" ht="6.75" customHeight="1" x14ac:dyDescent="0.2">
      <c r="A5" s="76" t="s">
        <v>29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8"/>
    </row>
    <row r="6" spans="1:41" ht="17.45" customHeight="1" x14ac:dyDescent="0.2">
      <c r="A6" s="98" t="s">
        <v>0</v>
      </c>
      <c r="B6" s="65"/>
      <c r="C6" s="66"/>
      <c r="D6" s="60" t="s">
        <v>1</v>
      </c>
      <c r="E6" s="60"/>
      <c r="F6" s="60"/>
      <c r="G6" s="60"/>
      <c r="H6" s="60"/>
      <c r="I6" s="60"/>
      <c r="J6" s="60"/>
      <c r="K6" s="57" t="s">
        <v>41</v>
      </c>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9"/>
    </row>
    <row r="7" spans="1:41" ht="17.45" customHeight="1" x14ac:dyDescent="0.2">
      <c r="A7" s="99"/>
      <c r="B7" s="68"/>
      <c r="C7" s="69"/>
      <c r="D7" s="60" t="s">
        <v>21</v>
      </c>
      <c r="E7" s="60"/>
      <c r="F7" s="60"/>
      <c r="G7" s="60"/>
      <c r="H7" s="60"/>
      <c r="I7" s="60"/>
      <c r="J7" s="60"/>
      <c r="K7" s="57" t="s">
        <v>42</v>
      </c>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9"/>
    </row>
    <row r="8" spans="1:41" ht="17.45" customHeight="1" x14ac:dyDescent="0.2">
      <c r="A8" s="100"/>
      <c r="B8" s="71"/>
      <c r="C8" s="72"/>
      <c r="D8" s="61" t="s">
        <v>35</v>
      </c>
      <c r="E8" s="62"/>
      <c r="F8" s="62"/>
      <c r="G8" s="62"/>
      <c r="H8" s="62"/>
      <c r="I8" s="62"/>
      <c r="J8" s="63"/>
      <c r="K8" s="57" t="s">
        <v>42</v>
      </c>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9"/>
    </row>
    <row r="9" spans="1:41" ht="43.9" customHeight="1" x14ac:dyDescent="0.2">
      <c r="A9" s="95" t="s">
        <v>28</v>
      </c>
      <c r="B9" s="95"/>
      <c r="C9" s="95"/>
      <c r="D9" s="60" t="s">
        <v>1</v>
      </c>
      <c r="E9" s="60"/>
      <c r="F9" s="60"/>
      <c r="G9" s="60"/>
      <c r="H9" s="60"/>
      <c r="I9" s="60"/>
      <c r="J9" s="60"/>
      <c r="K9" s="96" t="s">
        <v>43</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row>
    <row r="10" spans="1:41" ht="22.15" customHeight="1" x14ac:dyDescent="0.2">
      <c r="A10" s="95"/>
      <c r="B10" s="95"/>
      <c r="C10" s="95"/>
      <c r="D10" s="60" t="s">
        <v>21</v>
      </c>
      <c r="E10" s="60"/>
      <c r="F10" s="60"/>
      <c r="G10" s="60"/>
      <c r="H10" s="60"/>
      <c r="I10" s="60"/>
      <c r="J10" s="60"/>
      <c r="K10" s="96" t="s">
        <v>42</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row>
    <row r="11" spans="1:41" ht="22.15" customHeight="1" x14ac:dyDescent="0.2">
      <c r="A11" s="95"/>
      <c r="B11" s="95"/>
      <c r="C11" s="95"/>
      <c r="D11" s="60" t="s">
        <v>35</v>
      </c>
      <c r="E11" s="60"/>
      <c r="F11" s="60"/>
      <c r="G11" s="60"/>
      <c r="H11" s="60"/>
      <c r="I11" s="60"/>
      <c r="J11" s="60"/>
      <c r="K11" s="96" t="s">
        <v>42</v>
      </c>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row>
    <row r="12" spans="1:41" ht="42" customHeight="1" x14ac:dyDescent="0.2">
      <c r="A12" s="79" t="s">
        <v>76</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1"/>
    </row>
    <row r="13" spans="1:41" ht="20.25" customHeight="1" x14ac:dyDescent="0.2">
      <c r="A13" s="82" t="s">
        <v>79</v>
      </c>
      <c r="B13" s="83"/>
      <c r="C13" s="83"/>
      <c r="D13" s="83"/>
      <c r="E13" s="83"/>
      <c r="F13" s="83"/>
      <c r="G13" s="83"/>
      <c r="H13" s="83"/>
      <c r="I13" s="83"/>
      <c r="J13" s="83"/>
      <c r="K13" s="83"/>
      <c r="L13" s="83"/>
      <c r="M13" s="83"/>
      <c r="N13" s="83"/>
      <c r="O13" s="83"/>
      <c r="P13" s="83"/>
      <c r="Q13" s="83"/>
      <c r="R13" s="83"/>
      <c r="S13" s="83"/>
      <c r="T13" s="84"/>
      <c r="U13" s="88" t="s">
        <v>135</v>
      </c>
      <c r="V13" s="88"/>
      <c r="W13" s="88"/>
      <c r="X13" s="88"/>
      <c r="Y13" s="88"/>
      <c r="Z13" s="88"/>
      <c r="AA13" s="88"/>
      <c r="AB13" s="88"/>
      <c r="AC13" s="88"/>
      <c r="AD13" s="88"/>
      <c r="AE13" s="88"/>
      <c r="AF13" s="88"/>
      <c r="AG13" s="88"/>
      <c r="AH13" s="88"/>
      <c r="AI13" s="88"/>
      <c r="AJ13" s="88"/>
      <c r="AK13" s="88"/>
      <c r="AL13" s="88"/>
      <c r="AM13" s="88"/>
      <c r="AN13" s="88"/>
      <c r="AO13" s="89"/>
    </row>
    <row r="14" spans="1:41" ht="20.25" customHeight="1" x14ac:dyDescent="0.2">
      <c r="A14" s="85"/>
      <c r="B14" s="86"/>
      <c r="C14" s="86"/>
      <c r="D14" s="86"/>
      <c r="E14" s="86"/>
      <c r="F14" s="86"/>
      <c r="G14" s="86"/>
      <c r="H14" s="86"/>
      <c r="I14" s="86"/>
      <c r="J14" s="86"/>
      <c r="K14" s="86"/>
      <c r="L14" s="86"/>
      <c r="M14" s="86"/>
      <c r="N14" s="86"/>
      <c r="O14" s="86"/>
      <c r="P14" s="86"/>
      <c r="Q14" s="86"/>
      <c r="R14" s="86"/>
      <c r="S14" s="86"/>
      <c r="T14" s="87"/>
      <c r="U14" s="88"/>
      <c r="V14" s="88"/>
      <c r="W14" s="88"/>
      <c r="X14" s="88"/>
      <c r="Y14" s="88"/>
      <c r="Z14" s="88"/>
      <c r="AA14" s="88"/>
      <c r="AB14" s="88"/>
      <c r="AC14" s="88"/>
      <c r="AD14" s="88"/>
      <c r="AE14" s="88"/>
      <c r="AF14" s="88"/>
      <c r="AG14" s="88"/>
      <c r="AH14" s="88"/>
      <c r="AI14" s="88"/>
      <c r="AJ14" s="88"/>
      <c r="AK14" s="88"/>
      <c r="AL14" s="88"/>
      <c r="AM14" s="88"/>
      <c r="AN14" s="88"/>
      <c r="AO14" s="89"/>
    </row>
    <row r="15" spans="1:41" ht="26.25" customHeight="1" x14ac:dyDescent="0.2">
      <c r="A15" s="90" t="s">
        <v>138</v>
      </c>
      <c r="B15" s="88"/>
      <c r="C15" s="88"/>
      <c r="D15" s="88"/>
      <c r="E15" s="88"/>
      <c r="F15" s="88"/>
      <c r="G15" s="88"/>
      <c r="H15" s="88"/>
      <c r="I15" s="88"/>
      <c r="J15" s="88"/>
      <c r="K15" s="88"/>
      <c r="L15" s="88"/>
      <c r="M15" s="88"/>
      <c r="N15" s="88"/>
      <c r="O15" s="88"/>
      <c r="P15" s="93" t="s">
        <v>50</v>
      </c>
      <c r="Q15" s="94"/>
      <c r="R15" s="94"/>
      <c r="S15" s="94"/>
      <c r="T15" s="94"/>
      <c r="U15" s="94"/>
      <c r="V15" s="94"/>
      <c r="W15" s="94"/>
      <c r="X15" s="94"/>
      <c r="Y15" s="94"/>
      <c r="Z15" s="94"/>
      <c r="AA15" s="94"/>
      <c r="AB15" s="94"/>
      <c r="AC15" s="94"/>
      <c r="AD15" s="88" t="s">
        <v>80</v>
      </c>
      <c r="AE15" s="88"/>
      <c r="AF15" s="88"/>
      <c r="AG15" s="88"/>
      <c r="AH15" s="88"/>
      <c r="AI15" s="88"/>
      <c r="AJ15" s="88"/>
      <c r="AK15" s="88"/>
      <c r="AL15" s="88"/>
      <c r="AM15" s="88"/>
      <c r="AN15" s="88"/>
      <c r="AO15" s="89"/>
    </row>
    <row r="16" spans="1:41" ht="19.5" customHeight="1" x14ac:dyDescent="0.2">
      <c r="A16" s="91"/>
      <c r="B16" s="92"/>
      <c r="C16" s="92"/>
      <c r="D16" s="92"/>
      <c r="E16" s="92"/>
      <c r="F16" s="92"/>
      <c r="G16" s="92"/>
      <c r="H16" s="92"/>
      <c r="I16" s="92"/>
      <c r="J16" s="92"/>
      <c r="K16" s="92"/>
      <c r="L16" s="92"/>
      <c r="M16" s="92"/>
      <c r="N16" s="92"/>
      <c r="O16" s="92"/>
      <c r="P16" s="94"/>
      <c r="Q16" s="94"/>
      <c r="R16" s="94"/>
      <c r="S16" s="94"/>
      <c r="T16" s="94"/>
      <c r="U16" s="94"/>
      <c r="V16" s="94"/>
      <c r="W16" s="94"/>
      <c r="X16" s="94"/>
      <c r="Y16" s="94"/>
      <c r="Z16" s="94"/>
      <c r="AA16" s="94"/>
      <c r="AB16" s="94"/>
      <c r="AC16" s="94"/>
      <c r="AD16" s="88"/>
      <c r="AE16" s="88"/>
      <c r="AF16" s="88"/>
      <c r="AG16" s="88"/>
      <c r="AH16" s="88"/>
      <c r="AI16" s="88"/>
      <c r="AJ16" s="88"/>
      <c r="AK16" s="88"/>
      <c r="AL16" s="88"/>
      <c r="AM16" s="88"/>
      <c r="AN16" s="88"/>
      <c r="AO16" s="89"/>
    </row>
    <row r="17" spans="1:45" x14ac:dyDescent="0.2">
      <c r="A17" s="101" t="s">
        <v>2</v>
      </c>
      <c r="B17" s="102"/>
      <c r="C17" s="102"/>
      <c r="D17" s="102"/>
      <c r="E17" s="102"/>
      <c r="F17" s="102"/>
      <c r="G17" s="102"/>
      <c r="H17" s="102"/>
      <c r="I17" s="102"/>
      <c r="J17" s="102"/>
      <c r="K17" s="102"/>
      <c r="L17" s="102"/>
      <c r="M17" s="102"/>
      <c r="N17" s="102"/>
      <c r="O17" s="102"/>
      <c r="P17" s="102"/>
      <c r="Q17" s="102"/>
      <c r="R17" s="102"/>
      <c r="S17" s="102"/>
      <c r="T17" s="102"/>
      <c r="U17" s="102" t="s">
        <v>3</v>
      </c>
      <c r="V17" s="102"/>
      <c r="W17" s="102"/>
      <c r="X17" s="102"/>
      <c r="Y17" s="102"/>
      <c r="Z17" s="102"/>
      <c r="AA17" s="102"/>
      <c r="AB17" s="102"/>
      <c r="AC17" s="102"/>
      <c r="AD17" s="102"/>
      <c r="AE17" s="102"/>
      <c r="AF17" s="102"/>
      <c r="AG17" s="102"/>
      <c r="AH17" s="102"/>
      <c r="AI17" s="102"/>
      <c r="AJ17" s="102"/>
      <c r="AK17" s="102" t="s">
        <v>4</v>
      </c>
      <c r="AL17" s="102"/>
      <c r="AM17" s="102"/>
      <c r="AN17" s="102"/>
      <c r="AO17" s="103"/>
    </row>
    <row r="18" spans="1:45" ht="18" customHeight="1" x14ac:dyDescent="0.2">
      <c r="A18" s="486" t="s">
        <v>5</v>
      </c>
      <c r="B18" s="485"/>
      <c r="C18" s="105"/>
      <c r="D18" s="3"/>
      <c r="E18" s="104" t="s">
        <v>6</v>
      </c>
      <c r="F18" s="105"/>
      <c r="G18" s="104" t="s">
        <v>45</v>
      </c>
      <c r="H18" s="105"/>
      <c r="I18" s="104" t="s">
        <v>7</v>
      </c>
      <c r="J18" s="485"/>
      <c r="K18" s="105"/>
      <c r="L18" s="7"/>
      <c r="M18" s="104" t="s">
        <v>8</v>
      </c>
      <c r="N18" s="105"/>
      <c r="O18" s="2"/>
      <c r="P18" s="106" t="s">
        <v>27</v>
      </c>
      <c r="Q18" s="106"/>
      <c r="R18" s="106"/>
      <c r="S18" s="106"/>
      <c r="T18" s="106"/>
      <c r="U18" s="107" t="s">
        <v>136</v>
      </c>
      <c r="V18" s="107"/>
      <c r="W18" s="107"/>
      <c r="X18" s="107"/>
      <c r="Y18" s="107"/>
      <c r="Z18" s="107"/>
      <c r="AA18" s="107"/>
      <c r="AB18" s="107"/>
      <c r="AC18" s="107"/>
      <c r="AD18" s="107"/>
      <c r="AE18" s="107"/>
      <c r="AF18" s="107"/>
      <c r="AG18" s="107"/>
      <c r="AH18" s="107"/>
      <c r="AI18" s="107"/>
      <c r="AJ18" s="107"/>
      <c r="AK18" s="108" t="s">
        <v>44</v>
      </c>
      <c r="AL18" s="108"/>
      <c r="AM18" s="108"/>
      <c r="AN18" s="108"/>
      <c r="AO18" s="109"/>
    </row>
    <row r="19" spans="1:45" x14ac:dyDescent="0.2">
      <c r="A19" s="101" t="s">
        <v>9</v>
      </c>
      <c r="B19" s="102"/>
      <c r="C19" s="102"/>
      <c r="D19" s="102"/>
      <c r="E19" s="102"/>
      <c r="F19" s="102"/>
      <c r="G19" s="102"/>
      <c r="H19" s="102"/>
      <c r="I19" s="102"/>
      <c r="J19" s="102"/>
      <c r="K19" s="102"/>
      <c r="L19" s="102"/>
      <c r="M19" s="102"/>
      <c r="N19" s="102"/>
      <c r="O19" s="102"/>
      <c r="P19" s="102"/>
      <c r="Q19" s="102"/>
      <c r="R19" s="102"/>
      <c r="S19" s="102"/>
      <c r="T19" s="102"/>
      <c r="U19" s="107"/>
      <c r="V19" s="107"/>
      <c r="W19" s="107"/>
      <c r="X19" s="107"/>
      <c r="Y19" s="107"/>
      <c r="Z19" s="107"/>
      <c r="AA19" s="107"/>
      <c r="AB19" s="107"/>
      <c r="AC19" s="107"/>
      <c r="AD19" s="107"/>
      <c r="AE19" s="107"/>
      <c r="AF19" s="107"/>
      <c r="AG19" s="107"/>
      <c r="AH19" s="107"/>
      <c r="AI19" s="107"/>
      <c r="AJ19" s="107"/>
      <c r="AK19" s="110"/>
      <c r="AL19" s="110"/>
      <c r="AM19" s="110"/>
      <c r="AN19" s="110"/>
      <c r="AO19" s="111"/>
    </row>
    <row r="20" spans="1:45" x14ac:dyDescent="0.2">
      <c r="A20" s="112" t="s">
        <v>11</v>
      </c>
      <c r="B20" s="113"/>
      <c r="C20" s="113"/>
      <c r="D20" s="113"/>
      <c r="E20" s="113"/>
      <c r="F20" s="113"/>
      <c r="G20" s="113"/>
      <c r="H20" s="114" t="s">
        <v>12</v>
      </c>
      <c r="I20" s="114"/>
      <c r="J20" s="114"/>
      <c r="K20" s="114"/>
      <c r="L20" s="114"/>
      <c r="M20" s="114"/>
      <c r="N20" s="115" t="s">
        <v>13</v>
      </c>
      <c r="O20" s="115"/>
      <c r="P20" s="115"/>
      <c r="Q20" s="115"/>
      <c r="R20" s="115"/>
      <c r="S20" s="115"/>
      <c r="T20" s="115"/>
      <c r="U20" s="107"/>
      <c r="V20" s="107"/>
      <c r="W20" s="107"/>
      <c r="X20" s="107"/>
      <c r="Y20" s="107"/>
      <c r="Z20" s="107"/>
      <c r="AA20" s="107"/>
      <c r="AB20" s="107"/>
      <c r="AC20" s="107"/>
      <c r="AD20" s="107"/>
      <c r="AE20" s="107"/>
      <c r="AF20" s="107"/>
      <c r="AG20" s="107"/>
      <c r="AH20" s="107"/>
      <c r="AI20" s="107"/>
      <c r="AJ20" s="107"/>
      <c r="AK20" s="116" t="s">
        <v>10</v>
      </c>
      <c r="AL20" s="116"/>
      <c r="AM20" s="116"/>
      <c r="AN20" s="116"/>
      <c r="AO20" s="117"/>
    </row>
    <row r="21" spans="1:45" ht="27" customHeight="1" x14ac:dyDescent="0.2">
      <c r="A21" s="118" t="s">
        <v>137</v>
      </c>
      <c r="B21" s="119"/>
      <c r="C21" s="119"/>
      <c r="D21" s="119"/>
      <c r="E21" s="119"/>
      <c r="F21" s="119"/>
      <c r="G21" s="120"/>
      <c r="H21" s="121" t="s">
        <v>26</v>
      </c>
      <c r="I21" s="122"/>
      <c r="J21" s="122"/>
      <c r="K21" s="122"/>
      <c r="L21" s="122"/>
      <c r="M21" s="123"/>
      <c r="N21" s="124" t="s">
        <v>25</v>
      </c>
      <c r="O21" s="125"/>
      <c r="P21" s="125"/>
      <c r="Q21" s="125"/>
      <c r="R21" s="125"/>
      <c r="S21" s="125"/>
      <c r="T21" s="126"/>
      <c r="U21" s="107"/>
      <c r="V21" s="107"/>
      <c r="W21" s="107"/>
      <c r="X21" s="107"/>
      <c r="Y21" s="107"/>
      <c r="Z21" s="107"/>
      <c r="AA21" s="107"/>
      <c r="AB21" s="107"/>
      <c r="AC21" s="107"/>
      <c r="AD21" s="107"/>
      <c r="AE21" s="107"/>
      <c r="AF21" s="107"/>
      <c r="AG21" s="107"/>
      <c r="AH21" s="107"/>
      <c r="AI21" s="107"/>
      <c r="AJ21" s="107"/>
      <c r="AK21" s="127" t="s">
        <v>78</v>
      </c>
      <c r="AL21" s="127"/>
      <c r="AM21" s="127"/>
      <c r="AN21" s="127"/>
      <c r="AO21" s="128"/>
    </row>
    <row r="22" spans="1:45" x14ac:dyDescent="0.2">
      <c r="A22" s="129" t="s">
        <v>14</v>
      </c>
      <c r="B22" s="130"/>
      <c r="C22" s="130"/>
      <c r="D22" s="131"/>
      <c r="E22" s="57" t="s">
        <v>15</v>
      </c>
      <c r="F22" s="130"/>
      <c r="G22" s="130"/>
      <c r="H22" s="131"/>
      <c r="I22" s="57" t="s">
        <v>16</v>
      </c>
      <c r="J22" s="130"/>
      <c r="K22" s="130"/>
      <c r="L22" s="131"/>
      <c r="M22" s="57" t="s">
        <v>17</v>
      </c>
      <c r="N22" s="58"/>
      <c r="O22" s="58"/>
      <c r="P22" s="132"/>
      <c r="Q22" s="57" t="s">
        <v>18</v>
      </c>
      <c r="R22" s="58"/>
      <c r="S22" s="58"/>
      <c r="T22" s="132"/>
      <c r="U22" s="102" t="s">
        <v>19</v>
      </c>
      <c r="V22" s="102"/>
      <c r="W22" s="102"/>
      <c r="X22" s="102"/>
      <c r="Y22" s="102"/>
      <c r="Z22" s="102"/>
      <c r="AA22" s="102"/>
      <c r="AB22" s="102"/>
      <c r="AC22" s="102"/>
      <c r="AD22" s="102"/>
      <c r="AE22" s="102"/>
      <c r="AF22" s="102"/>
      <c r="AG22" s="102"/>
      <c r="AH22" s="102"/>
      <c r="AI22" s="102"/>
      <c r="AJ22" s="102"/>
      <c r="AK22" s="102"/>
      <c r="AL22" s="102"/>
      <c r="AM22" s="102"/>
      <c r="AN22" s="102"/>
      <c r="AO22" s="103"/>
      <c r="AP22" s="8"/>
    </row>
    <row r="23" spans="1:45" ht="24" customHeight="1" x14ac:dyDescent="0.2">
      <c r="A23" s="136" t="s">
        <v>147</v>
      </c>
      <c r="B23" s="137"/>
      <c r="C23" s="137"/>
      <c r="D23" s="138"/>
      <c r="E23" s="145">
        <v>0</v>
      </c>
      <c r="F23" s="146"/>
      <c r="G23" s="146"/>
      <c r="H23" s="147"/>
      <c r="I23" s="145">
        <v>1</v>
      </c>
      <c r="J23" s="146"/>
      <c r="K23" s="146"/>
      <c r="L23" s="147"/>
      <c r="M23" s="142">
        <f>(E23/I23)*1</f>
        <v>0</v>
      </c>
      <c r="N23" s="143"/>
      <c r="O23" s="143"/>
      <c r="P23" s="144"/>
      <c r="Q23" s="133">
        <v>0.7</v>
      </c>
      <c r="R23" s="134"/>
      <c r="S23" s="134"/>
      <c r="T23" s="135"/>
      <c r="U23" s="187"/>
      <c r="V23" s="188"/>
      <c r="W23" s="188"/>
      <c r="X23" s="188"/>
      <c r="Y23" s="188"/>
      <c r="Z23" s="188"/>
      <c r="AA23" s="188"/>
      <c r="AB23" s="188"/>
      <c r="AC23" s="188"/>
      <c r="AD23" s="188"/>
      <c r="AE23" s="188"/>
      <c r="AF23" s="188"/>
      <c r="AG23" s="188"/>
      <c r="AH23" s="188"/>
      <c r="AI23" s="188"/>
      <c r="AJ23" s="188"/>
      <c r="AK23" s="188"/>
      <c r="AL23" s="188"/>
      <c r="AM23" s="188"/>
      <c r="AN23" s="188"/>
      <c r="AO23" s="189"/>
    </row>
    <row r="24" spans="1:45" ht="22.5" customHeight="1" x14ac:dyDescent="0.2">
      <c r="A24" s="136" t="s">
        <v>102</v>
      </c>
      <c r="B24" s="137"/>
      <c r="C24" s="137"/>
      <c r="D24" s="138"/>
      <c r="E24" s="139"/>
      <c r="F24" s="140"/>
      <c r="G24" s="140"/>
      <c r="H24" s="141"/>
      <c r="I24" s="139"/>
      <c r="J24" s="140"/>
      <c r="K24" s="140"/>
      <c r="L24" s="141"/>
      <c r="M24" s="142" t="e">
        <f>(E24/I24)*1</f>
        <v>#DIV/0!</v>
      </c>
      <c r="N24" s="143"/>
      <c r="O24" s="143"/>
      <c r="P24" s="144"/>
      <c r="Q24" s="133">
        <v>0.7</v>
      </c>
      <c r="R24" s="134"/>
      <c r="S24" s="134"/>
      <c r="T24" s="135"/>
      <c r="U24" s="187"/>
      <c r="V24" s="188"/>
      <c r="W24" s="188"/>
      <c r="X24" s="188"/>
      <c r="Y24" s="188"/>
      <c r="Z24" s="188"/>
      <c r="AA24" s="188"/>
      <c r="AB24" s="188"/>
      <c r="AC24" s="188"/>
      <c r="AD24" s="188"/>
      <c r="AE24" s="188"/>
      <c r="AF24" s="188"/>
      <c r="AG24" s="188"/>
      <c r="AH24" s="188"/>
      <c r="AI24" s="188"/>
      <c r="AJ24" s="188"/>
      <c r="AK24" s="188"/>
      <c r="AL24" s="188"/>
      <c r="AM24" s="188"/>
      <c r="AN24" s="188"/>
      <c r="AO24" s="189"/>
    </row>
    <row r="25" spans="1:45" ht="22.5" customHeight="1" x14ac:dyDescent="0.2">
      <c r="A25" s="136" t="s">
        <v>103</v>
      </c>
      <c r="B25" s="137"/>
      <c r="C25" s="137"/>
      <c r="D25" s="138"/>
      <c r="E25" s="139"/>
      <c r="F25" s="140"/>
      <c r="G25" s="140"/>
      <c r="H25" s="141"/>
      <c r="I25" s="139"/>
      <c r="J25" s="140"/>
      <c r="K25" s="140"/>
      <c r="L25" s="141"/>
      <c r="M25" s="142" t="e">
        <f>(E25/I25)*1</f>
        <v>#DIV/0!</v>
      </c>
      <c r="N25" s="143"/>
      <c r="O25" s="143"/>
      <c r="P25" s="144"/>
      <c r="Q25" s="133">
        <v>0.7</v>
      </c>
      <c r="R25" s="134"/>
      <c r="S25" s="134"/>
      <c r="T25" s="135"/>
      <c r="U25" s="187"/>
      <c r="V25" s="188"/>
      <c r="W25" s="188"/>
      <c r="X25" s="188"/>
      <c r="Y25" s="188"/>
      <c r="Z25" s="188"/>
      <c r="AA25" s="188"/>
      <c r="AB25" s="188"/>
      <c r="AC25" s="188"/>
      <c r="AD25" s="188"/>
      <c r="AE25" s="188"/>
      <c r="AF25" s="188"/>
      <c r="AG25" s="188"/>
      <c r="AH25" s="188"/>
      <c r="AI25" s="188"/>
      <c r="AJ25" s="188"/>
      <c r="AK25" s="188"/>
      <c r="AL25" s="188"/>
      <c r="AM25" s="188"/>
      <c r="AN25" s="188"/>
      <c r="AO25" s="189"/>
    </row>
    <row r="26" spans="1:45" ht="22.5" customHeight="1" x14ac:dyDescent="0.2">
      <c r="A26" s="136" t="s">
        <v>104</v>
      </c>
      <c r="B26" s="137"/>
      <c r="C26" s="137"/>
      <c r="D26" s="138"/>
      <c r="E26" s="139"/>
      <c r="F26" s="140"/>
      <c r="G26" s="140"/>
      <c r="H26" s="141"/>
      <c r="I26" s="139"/>
      <c r="J26" s="140"/>
      <c r="K26" s="140"/>
      <c r="L26" s="141"/>
      <c r="M26" s="142" t="e">
        <f t="shared" ref="M26" si="0">100%-(E26/I26)</f>
        <v>#DIV/0!</v>
      </c>
      <c r="N26" s="143"/>
      <c r="O26" s="143"/>
      <c r="P26" s="144"/>
      <c r="Q26" s="133">
        <v>0.7</v>
      </c>
      <c r="R26" s="134"/>
      <c r="S26" s="134"/>
      <c r="T26" s="135"/>
      <c r="U26" s="187"/>
      <c r="V26" s="188"/>
      <c r="W26" s="188"/>
      <c r="X26" s="188"/>
      <c r="Y26" s="188"/>
      <c r="Z26" s="188"/>
      <c r="AA26" s="188"/>
      <c r="AB26" s="188"/>
      <c r="AC26" s="188"/>
      <c r="AD26" s="188"/>
      <c r="AE26" s="188"/>
      <c r="AF26" s="188"/>
      <c r="AG26" s="188"/>
      <c r="AH26" s="188"/>
      <c r="AI26" s="188"/>
      <c r="AJ26" s="188"/>
      <c r="AK26" s="188"/>
      <c r="AL26" s="188"/>
      <c r="AM26" s="188"/>
      <c r="AN26" s="188"/>
      <c r="AO26" s="189"/>
    </row>
    <row r="27" spans="1:45" ht="36" hidden="1" customHeight="1" x14ac:dyDescent="0.2">
      <c r="A27" s="160" t="s">
        <v>30</v>
      </c>
      <c r="B27" s="161"/>
      <c r="C27" s="161"/>
      <c r="D27" s="162"/>
      <c r="E27" s="139"/>
      <c r="F27" s="140"/>
      <c r="G27" s="140"/>
      <c r="H27" s="141"/>
      <c r="I27" s="139"/>
      <c r="J27" s="140"/>
      <c r="K27" s="140"/>
      <c r="L27" s="141"/>
      <c r="M27" s="163" t="e">
        <f t="shared" ref="M27:M30" si="1">+E27/I27</f>
        <v>#DIV/0!</v>
      </c>
      <c r="N27" s="164"/>
      <c r="O27" s="164"/>
      <c r="P27" s="165"/>
      <c r="Q27" s="157">
        <v>1</v>
      </c>
      <c r="R27" s="158"/>
      <c r="S27" s="158"/>
      <c r="T27" s="159"/>
      <c r="U27" s="187"/>
      <c r="V27" s="188"/>
      <c r="W27" s="188"/>
      <c r="X27" s="188"/>
      <c r="Y27" s="188"/>
      <c r="Z27" s="188"/>
      <c r="AA27" s="188"/>
      <c r="AB27" s="188"/>
      <c r="AC27" s="188"/>
      <c r="AD27" s="188"/>
      <c r="AE27" s="188"/>
      <c r="AF27" s="188"/>
      <c r="AG27" s="188"/>
      <c r="AH27" s="188"/>
      <c r="AI27" s="188"/>
      <c r="AJ27" s="188"/>
      <c r="AK27" s="188"/>
      <c r="AL27" s="188"/>
      <c r="AM27" s="188"/>
      <c r="AN27" s="188"/>
      <c r="AO27" s="189"/>
    </row>
    <row r="28" spans="1:45" ht="36" hidden="1" customHeight="1" x14ac:dyDescent="0.2">
      <c r="A28" s="160" t="s">
        <v>31</v>
      </c>
      <c r="B28" s="161"/>
      <c r="C28" s="161"/>
      <c r="D28" s="162"/>
      <c r="E28" s="139"/>
      <c r="F28" s="140"/>
      <c r="G28" s="140"/>
      <c r="H28" s="141"/>
      <c r="I28" s="139"/>
      <c r="J28" s="140"/>
      <c r="K28" s="140"/>
      <c r="L28" s="141"/>
      <c r="M28" s="163" t="e">
        <f t="shared" si="1"/>
        <v>#DIV/0!</v>
      </c>
      <c r="N28" s="164"/>
      <c r="O28" s="164"/>
      <c r="P28" s="165"/>
      <c r="Q28" s="157">
        <v>1</v>
      </c>
      <c r="R28" s="158"/>
      <c r="S28" s="158"/>
      <c r="T28" s="159"/>
      <c r="U28" s="187"/>
      <c r="V28" s="188"/>
      <c r="W28" s="188"/>
      <c r="X28" s="188"/>
      <c r="Y28" s="188"/>
      <c r="Z28" s="188"/>
      <c r="AA28" s="188"/>
      <c r="AB28" s="188"/>
      <c r="AC28" s="188"/>
      <c r="AD28" s="188"/>
      <c r="AE28" s="188"/>
      <c r="AF28" s="188"/>
      <c r="AG28" s="188"/>
      <c r="AH28" s="188"/>
      <c r="AI28" s="188"/>
      <c r="AJ28" s="188"/>
      <c r="AK28" s="188"/>
      <c r="AL28" s="188"/>
      <c r="AM28" s="188"/>
      <c r="AN28" s="188"/>
      <c r="AO28" s="189"/>
    </row>
    <row r="29" spans="1:45" ht="36" hidden="1" customHeight="1" x14ac:dyDescent="0.2">
      <c r="A29" s="160" t="s">
        <v>32</v>
      </c>
      <c r="B29" s="161"/>
      <c r="C29" s="161"/>
      <c r="D29" s="162"/>
      <c r="E29" s="139"/>
      <c r="F29" s="140"/>
      <c r="G29" s="140"/>
      <c r="H29" s="141"/>
      <c r="I29" s="139"/>
      <c r="J29" s="140"/>
      <c r="K29" s="140"/>
      <c r="L29" s="141"/>
      <c r="M29" s="163" t="e">
        <f t="shared" si="1"/>
        <v>#DIV/0!</v>
      </c>
      <c r="N29" s="164"/>
      <c r="O29" s="164"/>
      <c r="P29" s="165"/>
      <c r="Q29" s="157">
        <v>1</v>
      </c>
      <c r="R29" s="158"/>
      <c r="S29" s="158"/>
      <c r="T29" s="159"/>
      <c r="U29" s="187"/>
      <c r="V29" s="188"/>
      <c r="W29" s="188"/>
      <c r="X29" s="188"/>
      <c r="Y29" s="188"/>
      <c r="Z29" s="188"/>
      <c r="AA29" s="188"/>
      <c r="AB29" s="188"/>
      <c r="AC29" s="188"/>
      <c r="AD29" s="188"/>
      <c r="AE29" s="188"/>
      <c r="AF29" s="188"/>
      <c r="AG29" s="188"/>
      <c r="AH29" s="188"/>
      <c r="AI29" s="188"/>
      <c r="AJ29" s="188"/>
      <c r="AK29" s="188"/>
      <c r="AL29" s="188"/>
      <c r="AM29" s="188"/>
      <c r="AN29" s="188"/>
      <c r="AO29" s="189"/>
    </row>
    <row r="30" spans="1:45" ht="36" hidden="1" customHeight="1" x14ac:dyDescent="0.2">
      <c r="A30" s="160" t="s">
        <v>33</v>
      </c>
      <c r="B30" s="161"/>
      <c r="C30" s="161"/>
      <c r="D30" s="162"/>
      <c r="E30" s="139"/>
      <c r="F30" s="140"/>
      <c r="G30" s="140"/>
      <c r="H30" s="141"/>
      <c r="I30" s="139"/>
      <c r="J30" s="140"/>
      <c r="K30" s="140"/>
      <c r="L30" s="141"/>
      <c r="M30" s="163" t="e">
        <f t="shared" si="1"/>
        <v>#DIV/0!</v>
      </c>
      <c r="N30" s="164"/>
      <c r="O30" s="164"/>
      <c r="P30" s="165"/>
      <c r="Q30" s="157">
        <v>1</v>
      </c>
      <c r="R30" s="158"/>
      <c r="S30" s="158"/>
      <c r="T30" s="159"/>
      <c r="U30" s="187"/>
      <c r="V30" s="188"/>
      <c r="W30" s="188"/>
      <c r="X30" s="188"/>
      <c r="Y30" s="188"/>
      <c r="Z30" s="188"/>
      <c r="AA30" s="188"/>
      <c r="AB30" s="188"/>
      <c r="AC30" s="188"/>
      <c r="AD30" s="188"/>
      <c r="AE30" s="188"/>
      <c r="AF30" s="188"/>
      <c r="AG30" s="188"/>
      <c r="AH30" s="188"/>
      <c r="AI30" s="188"/>
      <c r="AJ30" s="188"/>
      <c r="AK30" s="188"/>
      <c r="AL30" s="188"/>
      <c r="AM30" s="188"/>
      <c r="AN30" s="188"/>
      <c r="AO30" s="189"/>
    </row>
    <row r="31" spans="1:45" ht="18" customHeight="1" x14ac:dyDescent="0.2">
      <c r="A31" s="166" t="s">
        <v>24</v>
      </c>
      <c r="B31" s="167"/>
      <c r="C31" s="167"/>
      <c r="D31" s="167"/>
      <c r="E31" s="167"/>
      <c r="F31" s="167"/>
      <c r="G31" s="167"/>
      <c r="H31" s="167"/>
      <c r="I31" s="167"/>
      <c r="J31" s="167"/>
      <c r="K31" s="167"/>
      <c r="L31" s="167"/>
      <c r="M31" s="167"/>
      <c r="N31" s="167"/>
      <c r="O31" s="167"/>
      <c r="P31" s="167"/>
      <c r="Q31" s="133" t="s">
        <v>46</v>
      </c>
      <c r="R31" s="168"/>
      <c r="S31" s="168"/>
      <c r="T31" s="169"/>
      <c r="U31" s="187"/>
      <c r="V31" s="188"/>
      <c r="W31" s="188"/>
      <c r="X31" s="188"/>
      <c r="Y31" s="188"/>
      <c r="Z31" s="188"/>
      <c r="AA31" s="188"/>
      <c r="AB31" s="188"/>
      <c r="AC31" s="188"/>
      <c r="AD31" s="188"/>
      <c r="AE31" s="188"/>
      <c r="AF31" s="188"/>
      <c r="AG31" s="188"/>
      <c r="AH31" s="188"/>
      <c r="AI31" s="188"/>
      <c r="AJ31" s="188"/>
      <c r="AK31" s="188"/>
      <c r="AL31" s="188"/>
      <c r="AM31" s="188"/>
      <c r="AN31" s="188"/>
      <c r="AO31" s="189"/>
      <c r="AS31" s="16" t="s">
        <v>34</v>
      </c>
    </row>
    <row r="32" spans="1:45" ht="18" customHeight="1" x14ac:dyDescent="0.2">
      <c r="A32" s="166" t="s">
        <v>20</v>
      </c>
      <c r="B32" s="167"/>
      <c r="C32" s="167"/>
      <c r="D32" s="167"/>
      <c r="E32" s="167"/>
      <c r="F32" s="167"/>
      <c r="G32" s="167"/>
      <c r="H32" s="167"/>
      <c r="I32" s="167"/>
      <c r="J32" s="167"/>
      <c r="K32" s="167"/>
      <c r="L32" s="167"/>
      <c r="M32" s="167"/>
      <c r="N32" s="167"/>
      <c r="O32" s="167"/>
      <c r="P32" s="167"/>
      <c r="Q32" s="133" t="s">
        <v>47</v>
      </c>
      <c r="R32" s="168"/>
      <c r="S32" s="168"/>
      <c r="T32" s="169"/>
      <c r="U32" s="187"/>
      <c r="V32" s="188"/>
      <c r="W32" s="188"/>
      <c r="X32" s="188"/>
      <c r="Y32" s="188"/>
      <c r="Z32" s="188"/>
      <c r="AA32" s="188"/>
      <c r="AB32" s="188"/>
      <c r="AC32" s="188"/>
      <c r="AD32" s="188"/>
      <c r="AE32" s="188"/>
      <c r="AF32" s="188"/>
      <c r="AG32" s="188"/>
      <c r="AH32" s="188"/>
      <c r="AI32" s="188"/>
      <c r="AJ32" s="188"/>
      <c r="AK32" s="188"/>
      <c r="AL32" s="188"/>
      <c r="AM32" s="188"/>
      <c r="AN32" s="188"/>
      <c r="AO32" s="189"/>
    </row>
    <row r="33" spans="1:41" ht="18" customHeight="1" x14ac:dyDescent="0.2">
      <c r="A33" s="166" t="s">
        <v>23</v>
      </c>
      <c r="B33" s="167"/>
      <c r="C33" s="167"/>
      <c r="D33" s="167"/>
      <c r="E33" s="167"/>
      <c r="F33" s="167"/>
      <c r="G33" s="167"/>
      <c r="H33" s="167"/>
      <c r="I33" s="167"/>
      <c r="J33" s="167"/>
      <c r="K33" s="167"/>
      <c r="L33" s="167"/>
      <c r="M33" s="167"/>
      <c r="N33" s="167"/>
      <c r="O33" s="167"/>
      <c r="P33" s="167"/>
      <c r="Q33" s="133">
        <v>0.7</v>
      </c>
      <c r="R33" s="168"/>
      <c r="S33" s="168"/>
      <c r="T33" s="169"/>
      <c r="U33" s="190"/>
      <c r="V33" s="191"/>
      <c r="W33" s="191"/>
      <c r="X33" s="191"/>
      <c r="Y33" s="191"/>
      <c r="Z33" s="191"/>
      <c r="AA33" s="191"/>
      <c r="AB33" s="191"/>
      <c r="AC33" s="191"/>
      <c r="AD33" s="191"/>
      <c r="AE33" s="191"/>
      <c r="AF33" s="191"/>
      <c r="AG33" s="191"/>
      <c r="AH33" s="191"/>
      <c r="AI33" s="191"/>
      <c r="AJ33" s="191"/>
      <c r="AK33" s="191"/>
      <c r="AL33" s="191"/>
      <c r="AM33" s="191"/>
      <c r="AN33" s="191"/>
      <c r="AO33" s="192"/>
    </row>
    <row r="34" spans="1:41" ht="28.5" customHeight="1" x14ac:dyDescent="0.2">
      <c r="A34" s="148" t="s">
        <v>152</v>
      </c>
      <c r="B34" s="149"/>
      <c r="C34" s="149"/>
      <c r="D34" s="149"/>
      <c r="E34" s="149"/>
      <c r="F34" s="149"/>
      <c r="G34" s="149"/>
      <c r="H34" s="149"/>
      <c r="I34" s="149"/>
      <c r="J34" s="149"/>
      <c r="K34" s="149"/>
      <c r="L34" s="149"/>
      <c r="M34" s="149"/>
      <c r="N34" s="149"/>
      <c r="O34" s="149"/>
      <c r="P34" s="149"/>
      <c r="Q34" s="149"/>
      <c r="R34" s="149"/>
      <c r="S34" s="149"/>
      <c r="T34" s="150"/>
      <c r="U34" s="176" t="s">
        <v>139</v>
      </c>
      <c r="V34" s="177"/>
      <c r="W34" s="177"/>
      <c r="X34" s="177"/>
      <c r="Y34" s="177"/>
      <c r="Z34" s="177"/>
      <c r="AA34" s="177"/>
      <c r="AB34" s="177"/>
      <c r="AC34" s="177"/>
      <c r="AD34" s="177"/>
      <c r="AE34" s="177"/>
      <c r="AF34" s="177"/>
      <c r="AG34" s="177"/>
      <c r="AH34" s="177"/>
      <c r="AI34" s="177"/>
      <c r="AJ34" s="177"/>
      <c r="AK34" s="177"/>
      <c r="AL34" s="177"/>
      <c r="AM34" s="177"/>
      <c r="AN34" s="177"/>
      <c r="AO34" s="178"/>
    </row>
    <row r="35" spans="1:41" ht="28.5" customHeight="1" x14ac:dyDescent="0.2">
      <c r="A35" s="151"/>
      <c r="B35" s="152"/>
      <c r="C35" s="152"/>
      <c r="D35" s="152"/>
      <c r="E35" s="152"/>
      <c r="F35" s="152"/>
      <c r="G35" s="152"/>
      <c r="H35" s="152"/>
      <c r="I35" s="152"/>
      <c r="J35" s="152"/>
      <c r="K35" s="152"/>
      <c r="L35" s="152"/>
      <c r="M35" s="152"/>
      <c r="N35" s="152"/>
      <c r="O35" s="152"/>
      <c r="P35" s="152"/>
      <c r="Q35" s="152"/>
      <c r="R35" s="152"/>
      <c r="S35" s="152"/>
      <c r="T35" s="153"/>
      <c r="U35" s="179"/>
      <c r="V35" s="180"/>
      <c r="W35" s="180"/>
      <c r="X35" s="180"/>
      <c r="Y35" s="180"/>
      <c r="Z35" s="180"/>
      <c r="AA35" s="180"/>
      <c r="AB35" s="180"/>
      <c r="AC35" s="180"/>
      <c r="AD35" s="180"/>
      <c r="AE35" s="180"/>
      <c r="AF35" s="180"/>
      <c r="AG35" s="180"/>
      <c r="AH35" s="180"/>
      <c r="AI35" s="180"/>
      <c r="AJ35" s="180"/>
      <c r="AK35" s="180"/>
      <c r="AL35" s="180"/>
      <c r="AM35" s="180"/>
      <c r="AN35" s="180"/>
      <c r="AO35" s="181"/>
    </row>
    <row r="36" spans="1:41" ht="27.6" customHeight="1" x14ac:dyDescent="0.2">
      <c r="A36" s="151"/>
      <c r="B36" s="152"/>
      <c r="C36" s="152"/>
      <c r="D36" s="152"/>
      <c r="E36" s="152"/>
      <c r="F36" s="152"/>
      <c r="G36" s="152"/>
      <c r="H36" s="152"/>
      <c r="I36" s="152"/>
      <c r="J36" s="152"/>
      <c r="K36" s="152"/>
      <c r="L36" s="152"/>
      <c r="M36" s="152"/>
      <c r="N36" s="152"/>
      <c r="O36" s="152"/>
      <c r="P36" s="152"/>
      <c r="Q36" s="152"/>
      <c r="R36" s="152"/>
      <c r="S36" s="152"/>
      <c r="T36" s="153"/>
      <c r="U36" s="176" t="s">
        <v>140</v>
      </c>
      <c r="V36" s="182"/>
      <c r="W36" s="182"/>
      <c r="X36" s="182"/>
      <c r="Y36" s="182"/>
      <c r="Z36" s="182"/>
      <c r="AA36" s="182"/>
      <c r="AB36" s="182"/>
      <c r="AC36" s="182"/>
      <c r="AD36" s="182"/>
      <c r="AE36" s="182"/>
      <c r="AF36" s="182"/>
      <c r="AG36" s="182"/>
      <c r="AH36" s="182"/>
      <c r="AI36" s="182"/>
      <c r="AJ36" s="182"/>
      <c r="AK36" s="182"/>
      <c r="AL36" s="182"/>
      <c r="AM36" s="182"/>
      <c r="AN36" s="182"/>
      <c r="AO36" s="183"/>
    </row>
    <row r="37" spans="1:41" ht="32.25" customHeight="1" thickBot="1" x14ac:dyDescent="0.25">
      <c r="A37" s="154"/>
      <c r="B37" s="155"/>
      <c r="C37" s="155"/>
      <c r="D37" s="155"/>
      <c r="E37" s="155"/>
      <c r="F37" s="155"/>
      <c r="G37" s="155"/>
      <c r="H37" s="155"/>
      <c r="I37" s="155"/>
      <c r="J37" s="155"/>
      <c r="K37" s="155"/>
      <c r="L37" s="155"/>
      <c r="M37" s="155"/>
      <c r="N37" s="155"/>
      <c r="O37" s="155"/>
      <c r="P37" s="155"/>
      <c r="Q37" s="155"/>
      <c r="R37" s="155"/>
      <c r="S37" s="155"/>
      <c r="T37" s="156"/>
      <c r="U37" s="184"/>
      <c r="V37" s="185"/>
      <c r="W37" s="185"/>
      <c r="X37" s="185"/>
      <c r="Y37" s="185"/>
      <c r="Z37" s="185"/>
      <c r="AA37" s="185"/>
      <c r="AB37" s="185"/>
      <c r="AC37" s="185"/>
      <c r="AD37" s="185"/>
      <c r="AE37" s="185"/>
      <c r="AF37" s="185"/>
      <c r="AG37" s="185"/>
      <c r="AH37" s="185"/>
      <c r="AI37" s="185"/>
      <c r="AJ37" s="185"/>
      <c r="AK37" s="185"/>
      <c r="AL37" s="185"/>
      <c r="AM37" s="185"/>
      <c r="AN37" s="185"/>
      <c r="AO37" s="186"/>
    </row>
    <row r="38" spans="1:41"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row>
    <row r="90" spans="1:1" x14ac:dyDescent="0.2">
      <c r="A90" t="s">
        <v>1</v>
      </c>
    </row>
    <row r="91" spans="1:1" x14ac:dyDescent="0.2">
      <c r="A91" t="s">
        <v>21</v>
      </c>
    </row>
    <row r="92" spans="1:1" x14ac:dyDescent="0.2">
      <c r="A92" t="s">
        <v>22</v>
      </c>
    </row>
  </sheetData>
  <mergeCells count="103">
    <mergeCell ref="A1:E4"/>
    <mergeCell ref="U34:AO35"/>
    <mergeCell ref="U36:AO37"/>
    <mergeCell ref="A30:D30"/>
    <mergeCell ref="E30:H30"/>
    <mergeCell ref="I30:L30"/>
    <mergeCell ref="M30:P30"/>
    <mergeCell ref="Q30:T30"/>
    <mergeCell ref="A31:P31"/>
    <mergeCell ref="Q31:T31"/>
    <mergeCell ref="U23:AO33"/>
    <mergeCell ref="A28:D28"/>
    <mergeCell ref="E28:H28"/>
    <mergeCell ref="I28:L28"/>
    <mergeCell ref="M28:P28"/>
    <mergeCell ref="Q28:T28"/>
    <mergeCell ref="A34:T37"/>
    <mergeCell ref="Q29:T29"/>
    <mergeCell ref="A27:D27"/>
    <mergeCell ref="E27:H27"/>
    <mergeCell ref="I27:L27"/>
    <mergeCell ref="M27:P27"/>
    <mergeCell ref="Q27:T27"/>
    <mergeCell ref="E29:H29"/>
    <mergeCell ref="I29:L29"/>
    <mergeCell ref="M29:P29"/>
    <mergeCell ref="A29:D29"/>
    <mergeCell ref="A32:P32"/>
    <mergeCell ref="Q32:T32"/>
    <mergeCell ref="A33:P33"/>
    <mergeCell ref="Q33:T33"/>
    <mergeCell ref="A26:D26"/>
    <mergeCell ref="E26:H26"/>
    <mergeCell ref="I26:L26"/>
    <mergeCell ref="M26:P26"/>
    <mergeCell ref="Q26:T26"/>
    <mergeCell ref="A23:D23"/>
    <mergeCell ref="E23:H23"/>
    <mergeCell ref="I23:L23"/>
    <mergeCell ref="M23:P23"/>
    <mergeCell ref="Q23:T23"/>
    <mergeCell ref="Q24:T24"/>
    <mergeCell ref="A25:D25"/>
    <mergeCell ref="E25:H25"/>
    <mergeCell ref="I25:L25"/>
    <mergeCell ref="M25:P25"/>
    <mergeCell ref="Q25:T25"/>
    <mergeCell ref="A24:D24"/>
    <mergeCell ref="E24:H24"/>
    <mergeCell ref="I24:L24"/>
    <mergeCell ref="M24:P24"/>
    <mergeCell ref="U22:AO22"/>
    <mergeCell ref="H20:M20"/>
    <mergeCell ref="N20:T20"/>
    <mergeCell ref="AK20:AO20"/>
    <mergeCell ref="A21:G21"/>
    <mergeCell ref="H21:M21"/>
    <mergeCell ref="N21:T21"/>
    <mergeCell ref="AK21:AO21"/>
    <mergeCell ref="A22:D22"/>
    <mergeCell ref="E22:H22"/>
    <mergeCell ref="I22:L22"/>
    <mergeCell ref="M22:P22"/>
    <mergeCell ref="Q22:T22"/>
    <mergeCell ref="A17:T17"/>
    <mergeCell ref="U17:AJ17"/>
    <mergeCell ref="AK17:AO17"/>
    <mergeCell ref="G18:H18"/>
    <mergeCell ref="M18:N18"/>
    <mergeCell ref="P18:T18"/>
    <mergeCell ref="U18:AJ21"/>
    <mergeCell ref="AK18:AO19"/>
    <mergeCell ref="A19:T19"/>
    <mergeCell ref="A20:G20"/>
    <mergeCell ref="I18:K18"/>
    <mergeCell ref="E18:F18"/>
    <mergeCell ref="A18:C18"/>
    <mergeCell ref="A5:AO5"/>
    <mergeCell ref="A12:AO12"/>
    <mergeCell ref="A13:T14"/>
    <mergeCell ref="U13:AO14"/>
    <mergeCell ref="A15:O16"/>
    <mergeCell ref="P15:AC16"/>
    <mergeCell ref="AD15:AO16"/>
    <mergeCell ref="A9:C11"/>
    <mergeCell ref="D9:J9"/>
    <mergeCell ref="K9:AO9"/>
    <mergeCell ref="D10:J10"/>
    <mergeCell ref="K10:AO10"/>
    <mergeCell ref="D11:J11"/>
    <mergeCell ref="K11:AO11"/>
    <mergeCell ref="A6:C8"/>
    <mergeCell ref="D6:J6"/>
    <mergeCell ref="F1:AF4"/>
    <mergeCell ref="AG1:AO1"/>
    <mergeCell ref="AG2:AO2"/>
    <mergeCell ref="AG3:AO3"/>
    <mergeCell ref="AG4:AO4"/>
    <mergeCell ref="K6:AO6"/>
    <mergeCell ref="D7:J7"/>
    <mergeCell ref="K7:AO7"/>
    <mergeCell ref="D8:J8"/>
    <mergeCell ref="K8:AO8"/>
  </mergeCells>
  <conditionalFormatting sqref="M27:M30">
    <cfRule type="cellIs" dxfId="59" priority="11" stopIfTrue="1" operator="between">
      <formula>0.7</formula>
      <formula>0.9</formula>
    </cfRule>
    <cfRule type="cellIs" dxfId="58" priority="12" stopIfTrue="1" operator="lessThan">
      <formula>0.7</formula>
    </cfRule>
  </conditionalFormatting>
  <conditionalFormatting sqref="M27:P30">
    <cfRule type="cellIs" dxfId="57" priority="10" stopIfTrue="1" operator="greaterThanOrEqual">
      <formula>0.9</formula>
    </cfRule>
  </conditionalFormatting>
  <conditionalFormatting sqref="M23:M26">
    <cfRule type="cellIs" dxfId="56" priority="4" stopIfTrue="1" operator="greaterThanOrEqual">
      <formula>Q23*90%</formula>
    </cfRule>
    <cfRule type="cellIs" dxfId="55" priority="5" stopIfTrue="1" operator="between">
      <formula>Q23*70%</formula>
      <formula>Q23*89.999999999</formula>
    </cfRule>
    <cfRule type="cellIs" dxfId="54" priority="6" stopIfTrue="1" operator="lessThan">
      <formula>Q23*70%</formula>
    </cfRule>
  </conditionalFormatting>
  <dataValidations count="1">
    <dataValidation type="whole" operator="greaterThan" allowBlank="1" showInputMessage="1" showErrorMessage="1" errorTitle="Error" error="El valor debe ser mayor a 0." sqref="I26 I23 H24:I25">
      <formula1>0</formula1>
    </dataValidation>
  </dataValidations>
  <printOptions horizontalCentered="1" verticalCentered="1"/>
  <pageMargins left="0.51181102362204722" right="0.51181102362204722" top="0.55118110236220474" bottom="0.55118110236220474" header="0.31496062992125984" footer="0.31496062992125984"/>
  <pageSetup scale="75" orientation="landscape" r:id="rId1"/>
  <rowBreaks count="1" manualBreakCount="1">
    <brk id="37"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S92"/>
  <sheetViews>
    <sheetView tabSelected="1" topLeftCell="A7" zoomScaleNormal="100" zoomScaleSheetLayoutView="100" workbookViewId="0">
      <selection activeCell="E42" sqref="E42"/>
    </sheetView>
  </sheetViews>
  <sheetFormatPr baseColWidth="10" defaultColWidth="3.140625" defaultRowHeight="12.75" x14ac:dyDescent="0.2"/>
  <cols>
    <col min="1" max="3" width="2.85546875" customWidth="1"/>
    <col min="4" max="4" width="5.28515625" customWidth="1"/>
    <col min="5" max="5" width="5.7109375" customWidth="1"/>
    <col min="6" max="6" width="4.5703125" customWidth="1"/>
    <col min="7" max="7" width="5.7109375" hidden="1" customWidth="1"/>
    <col min="10" max="10" width="4" bestFit="1" customWidth="1"/>
    <col min="14" max="14" width="4.7109375" bestFit="1" customWidth="1"/>
    <col min="17" max="19" width="2.7109375" customWidth="1"/>
    <col min="20" max="20" width="4.28515625" customWidth="1"/>
    <col min="21" max="41" width="3.42578125" customWidth="1"/>
    <col min="45" max="45" width="10.28515625" bestFit="1" customWidth="1"/>
  </cols>
  <sheetData>
    <row r="1" spans="1:41" ht="18" customHeight="1" x14ac:dyDescent="0.2">
      <c r="A1" s="10"/>
      <c r="B1" s="11"/>
      <c r="C1" s="11"/>
      <c r="D1" s="11"/>
      <c r="E1" s="12"/>
      <c r="F1" s="64" t="s">
        <v>40</v>
      </c>
      <c r="G1" s="65"/>
      <c r="H1" s="65"/>
      <c r="I1" s="65"/>
      <c r="J1" s="65"/>
      <c r="K1" s="65"/>
      <c r="L1" s="65"/>
      <c r="M1" s="65"/>
      <c r="N1" s="65"/>
      <c r="O1" s="65"/>
      <c r="P1" s="65"/>
      <c r="Q1" s="65"/>
      <c r="R1" s="65"/>
      <c r="S1" s="65"/>
      <c r="T1" s="65"/>
      <c r="U1" s="65"/>
      <c r="V1" s="65"/>
      <c r="W1" s="65"/>
      <c r="X1" s="65"/>
      <c r="Y1" s="65"/>
      <c r="Z1" s="65"/>
      <c r="AA1" s="65"/>
      <c r="AB1" s="65"/>
      <c r="AC1" s="65"/>
      <c r="AD1" s="65"/>
      <c r="AE1" s="65"/>
      <c r="AF1" s="66"/>
      <c r="AG1" s="73" t="s">
        <v>36</v>
      </c>
      <c r="AH1" s="74"/>
      <c r="AI1" s="74"/>
      <c r="AJ1" s="74"/>
      <c r="AK1" s="74"/>
      <c r="AL1" s="74"/>
      <c r="AM1" s="74"/>
      <c r="AN1" s="74"/>
      <c r="AO1" s="75"/>
    </row>
    <row r="2" spans="1:41" ht="18" customHeight="1" x14ac:dyDescent="0.2">
      <c r="A2" s="10"/>
      <c r="B2" s="11"/>
      <c r="C2" s="11"/>
      <c r="D2" s="11"/>
      <c r="E2" s="12"/>
      <c r="F2" s="67"/>
      <c r="G2" s="68"/>
      <c r="H2" s="68"/>
      <c r="I2" s="68"/>
      <c r="J2" s="68"/>
      <c r="K2" s="68"/>
      <c r="L2" s="68"/>
      <c r="M2" s="68"/>
      <c r="N2" s="68"/>
      <c r="O2" s="68"/>
      <c r="P2" s="68"/>
      <c r="Q2" s="68"/>
      <c r="R2" s="68"/>
      <c r="S2" s="68"/>
      <c r="T2" s="68"/>
      <c r="U2" s="68"/>
      <c r="V2" s="68"/>
      <c r="W2" s="68"/>
      <c r="X2" s="68"/>
      <c r="Y2" s="68"/>
      <c r="Z2" s="68"/>
      <c r="AA2" s="68"/>
      <c r="AB2" s="68"/>
      <c r="AC2" s="68"/>
      <c r="AD2" s="68"/>
      <c r="AE2" s="68"/>
      <c r="AF2" s="69"/>
      <c r="AG2" s="73" t="s">
        <v>39</v>
      </c>
      <c r="AH2" s="74"/>
      <c r="AI2" s="74"/>
      <c r="AJ2" s="74"/>
      <c r="AK2" s="74"/>
      <c r="AL2" s="74"/>
      <c r="AM2" s="74"/>
      <c r="AN2" s="74"/>
      <c r="AO2" s="75"/>
    </row>
    <row r="3" spans="1:41" ht="18" customHeight="1" x14ac:dyDescent="0.2">
      <c r="A3" s="10"/>
      <c r="B3" s="11"/>
      <c r="C3" s="11"/>
      <c r="D3" s="11"/>
      <c r="E3" s="12"/>
      <c r="F3" s="67"/>
      <c r="G3" s="68"/>
      <c r="H3" s="68"/>
      <c r="I3" s="68"/>
      <c r="J3" s="68"/>
      <c r="K3" s="68"/>
      <c r="L3" s="68"/>
      <c r="M3" s="68"/>
      <c r="N3" s="68"/>
      <c r="O3" s="68"/>
      <c r="P3" s="68"/>
      <c r="Q3" s="68"/>
      <c r="R3" s="68"/>
      <c r="S3" s="68"/>
      <c r="T3" s="68"/>
      <c r="U3" s="68"/>
      <c r="V3" s="68"/>
      <c r="W3" s="68"/>
      <c r="X3" s="68"/>
      <c r="Y3" s="68"/>
      <c r="Z3" s="68"/>
      <c r="AA3" s="68"/>
      <c r="AB3" s="68"/>
      <c r="AC3" s="68"/>
      <c r="AD3" s="68"/>
      <c r="AE3" s="68"/>
      <c r="AF3" s="69"/>
      <c r="AG3" s="73" t="s">
        <v>37</v>
      </c>
      <c r="AH3" s="74"/>
      <c r="AI3" s="74"/>
      <c r="AJ3" s="74"/>
      <c r="AK3" s="74"/>
      <c r="AL3" s="74"/>
      <c r="AM3" s="74"/>
      <c r="AN3" s="74"/>
      <c r="AO3" s="75"/>
    </row>
    <row r="4" spans="1:41" ht="18" customHeight="1" x14ac:dyDescent="0.2">
      <c r="A4" s="13"/>
      <c r="B4" s="14"/>
      <c r="C4" s="14"/>
      <c r="D4" s="14"/>
      <c r="E4" s="15"/>
      <c r="F4" s="70"/>
      <c r="G4" s="71"/>
      <c r="H4" s="71"/>
      <c r="I4" s="71"/>
      <c r="J4" s="71"/>
      <c r="K4" s="71"/>
      <c r="L4" s="71"/>
      <c r="M4" s="71"/>
      <c r="N4" s="71"/>
      <c r="O4" s="71"/>
      <c r="P4" s="71"/>
      <c r="Q4" s="71"/>
      <c r="R4" s="71"/>
      <c r="S4" s="71"/>
      <c r="T4" s="71"/>
      <c r="U4" s="71"/>
      <c r="V4" s="71"/>
      <c r="W4" s="71"/>
      <c r="X4" s="71"/>
      <c r="Y4" s="71"/>
      <c r="Z4" s="71"/>
      <c r="AA4" s="71"/>
      <c r="AB4" s="71"/>
      <c r="AC4" s="71"/>
      <c r="AD4" s="71"/>
      <c r="AE4" s="71"/>
      <c r="AF4" s="72"/>
      <c r="AG4" s="73" t="s">
        <v>38</v>
      </c>
      <c r="AH4" s="74"/>
      <c r="AI4" s="74"/>
      <c r="AJ4" s="74"/>
      <c r="AK4" s="74"/>
      <c r="AL4" s="74"/>
      <c r="AM4" s="74"/>
      <c r="AN4" s="74"/>
      <c r="AO4" s="75"/>
    </row>
    <row r="5" spans="1:41" ht="6.75" customHeight="1" x14ac:dyDescent="0.2">
      <c r="A5" s="76" t="s">
        <v>29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8"/>
    </row>
    <row r="6" spans="1:41" ht="17.45" customHeight="1" x14ac:dyDescent="0.2">
      <c r="A6" s="98" t="s">
        <v>0</v>
      </c>
      <c r="B6" s="65"/>
      <c r="C6" s="66"/>
      <c r="D6" s="60" t="s">
        <v>1</v>
      </c>
      <c r="E6" s="60"/>
      <c r="F6" s="60"/>
      <c r="G6" s="60"/>
      <c r="H6" s="60"/>
      <c r="I6" s="60"/>
      <c r="J6" s="60"/>
      <c r="K6" s="57" t="s">
        <v>41</v>
      </c>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9"/>
    </row>
    <row r="7" spans="1:41" ht="17.45" customHeight="1" x14ac:dyDescent="0.2">
      <c r="A7" s="99"/>
      <c r="B7" s="68"/>
      <c r="C7" s="69"/>
      <c r="D7" s="60" t="s">
        <v>21</v>
      </c>
      <c r="E7" s="60"/>
      <c r="F7" s="60"/>
      <c r="G7" s="60"/>
      <c r="H7" s="60"/>
      <c r="I7" s="60"/>
      <c r="J7" s="60"/>
      <c r="K7" s="57" t="s">
        <v>42</v>
      </c>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9"/>
    </row>
    <row r="8" spans="1:41" ht="17.45" customHeight="1" x14ac:dyDescent="0.2">
      <c r="A8" s="100"/>
      <c r="B8" s="71"/>
      <c r="C8" s="72"/>
      <c r="D8" s="61" t="s">
        <v>35</v>
      </c>
      <c r="E8" s="62"/>
      <c r="F8" s="62"/>
      <c r="G8" s="62"/>
      <c r="H8" s="62"/>
      <c r="I8" s="62"/>
      <c r="J8" s="63"/>
      <c r="K8" s="57" t="s">
        <v>42</v>
      </c>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9"/>
    </row>
    <row r="9" spans="1:41" ht="43.9" customHeight="1" x14ac:dyDescent="0.2">
      <c r="A9" s="95" t="s">
        <v>28</v>
      </c>
      <c r="B9" s="95"/>
      <c r="C9" s="95"/>
      <c r="D9" s="60" t="s">
        <v>1</v>
      </c>
      <c r="E9" s="60"/>
      <c r="F9" s="60"/>
      <c r="G9" s="60"/>
      <c r="H9" s="60"/>
      <c r="I9" s="60"/>
      <c r="J9" s="60"/>
      <c r="K9" s="96" t="s">
        <v>43</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row>
    <row r="10" spans="1:41" ht="22.15" customHeight="1" x14ac:dyDescent="0.2">
      <c r="A10" s="95"/>
      <c r="B10" s="95"/>
      <c r="C10" s="95"/>
      <c r="D10" s="60" t="s">
        <v>21</v>
      </c>
      <c r="E10" s="60"/>
      <c r="F10" s="60"/>
      <c r="G10" s="60"/>
      <c r="H10" s="60"/>
      <c r="I10" s="60"/>
      <c r="J10" s="60"/>
      <c r="K10" s="96" t="s">
        <v>42</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row>
    <row r="11" spans="1:41" ht="22.15" customHeight="1" x14ac:dyDescent="0.2">
      <c r="A11" s="95"/>
      <c r="B11" s="95"/>
      <c r="C11" s="95"/>
      <c r="D11" s="60" t="s">
        <v>35</v>
      </c>
      <c r="E11" s="60"/>
      <c r="F11" s="60"/>
      <c r="G11" s="60"/>
      <c r="H11" s="60"/>
      <c r="I11" s="60"/>
      <c r="J11" s="60"/>
      <c r="K11" s="96" t="s">
        <v>42</v>
      </c>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row>
    <row r="12" spans="1:41" ht="40.5" customHeight="1" x14ac:dyDescent="0.2">
      <c r="A12" s="79" t="s">
        <v>76</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1"/>
    </row>
    <row r="13" spans="1:41" ht="20.25" customHeight="1" x14ac:dyDescent="0.2">
      <c r="A13" s="90" t="s">
        <v>51</v>
      </c>
      <c r="B13" s="88"/>
      <c r="C13" s="88"/>
      <c r="D13" s="88"/>
      <c r="E13" s="88"/>
      <c r="F13" s="88"/>
      <c r="G13" s="88"/>
      <c r="H13" s="88"/>
      <c r="I13" s="88"/>
      <c r="J13" s="88"/>
      <c r="K13" s="88"/>
      <c r="L13" s="88"/>
      <c r="M13" s="88"/>
      <c r="N13" s="88"/>
      <c r="O13" s="88"/>
      <c r="P13" s="88"/>
      <c r="Q13" s="88"/>
      <c r="R13" s="88"/>
      <c r="S13" s="88"/>
      <c r="T13" s="88"/>
      <c r="U13" s="88" t="s">
        <v>52</v>
      </c>
      <c r="V13" s="88"/>
      <c r="W13" s="88"/>
      <c r="X13" s="88"/>
      <c r="Y13" s="88"/>
      <c r="Z13" s="88"/>
      <c r="AA13" s="88"/>
      <c r="AB13" s="88"/>
      <c r="AC13" s="88"/>
      <c r="AD13" s="88"/>
      <c r="AE13" s="88"/>
      <c r="AF13" s="88"/>
      <c r="AG13" s="88"/>
      <c r="AH13" s="88"/>
      <c r="AI13" s="88"/>
      <c r="AJ13" s="88"/>
      <c r="AK13" s="88"/>
      <c r="AL13" s="88"/>
      <c r="AM13" s="88"/>
      <c r="AN13" s="88"/>
      <c r="AO13" s="89"/>
    </row>
    <row r="14" spans="1:41" ht="20.25" customHeight="1" x14ac:dyDescent="0.2">
      <c r="A14" s="90"/>
      <c r="B14" s="88"/>
      <c r="C14" s="88"/>
      <c r="D14" s="88"/>
      <c r="E14" s="88"/>
      <c r="F14" s="88"/>
      <c r="G14" s="88"/>
      <c r="H14" s="88"/>
      <c r="I14" s="88"/>
      <c r="J14" s="88"/>
      <c r="K14" s="88"/>
      <c r="L14" s="88"/>
      <c r="M14" s="88"/>
      <c r="N14" s="88"/>
      <c r="O14" s="88"/>
      <c r="P14" s="88"/>
      <c r="Q14" s="88"/>
      <c r="R14" s="88"/>
      <c r="S14" s="88"/>
      <c r="T14" s="88"/>
      <c r="U14" s="88"/>
      <c r="V14" s="88"/>
      <c r="W14" s="88"/>
      <c r="X14" s="88"/>
      <c r="Y14" s="88"/>
      <c r="Z14" s="88"/>
      <c r="AA14" s="88"/>
      <c r="AB14" s="88"/>
      <c r="AC14" s="88"/>
      <c r="AD14" s="88"/>
      <c r="AE14" s="88"/>
      <c r="AF14" s="88"/>
      <c r="AG14" s="88"/>
      <c r="AH14" s="88"/>
      <c r="AI14" s="88"/>
      <c r="AJ14" s="88"/>
      <c r="AK14" s="88"/>
      <c r="AL14" s="88"/>
      <c r="AM14" s="88"/>
      <c r="AN14" s="88"/>
      <c r="AO14" s="89"/>
    </row>
    <row r="15" spans="1:41" ht="20.25" customHeight="1" x14ac:dyDescent="0.2">
      <c r="A15" s="90" t="s">
        <v>53</v>
      </c>
      <c r="B15" s="88"/>
      <c r="C15" s="88"/>
      <c r="D15" s="88"/>
      <c r="E15" s="88"/>
      <c r="F15" s="88"/>
      <c r="G15" s="88"/>
      <c r="H15" s="88"/>
      <c r="I15" s="88"/>
      <c r="J15" s="88"/>
      <c r="K15" s="88"/>
      <c r="L15" s="88"/>
      <c r="M15" s="88"/>
      <c r="N15" s="88"/>
      <c r="O15" s="88"/>
      <c r="P15" s="93" t="s">
        <v>48</v>
      </c>
      <c r="Q15" s="94"/>
      <c r="R15" s="94"/>
      <c r="S15" s="94"/>
      <c r="T15" s="94"/>
      <c r="U15" s="94"/>
      <c r="V15" s="94"/>
      <c r="W15" s="94"/>
      <c r="X15" s="94"/>
      <c r="Y15" s="94"/>
      <c r="Z15" s="94"/>
      <c r="AA15" s="94"/>
      <c r="AB15" s="94"/>
      <c r="AC15" s="94"/>
      <c r="AD15" s="88" t="s">
        <v>54</v>
      </c>
      <c r="AE15" s="88"/>
      <c r="AF15" s="88"/>
      <c r="AG15" s="88"/>
      <c r="AH15" s="88"/>
      <c r="AI15" s="88"/>
      <c r="AJ15" s="88"/>
      <c r="AK15" s="88"/>
      <c r="AL15" s="88"/>
      <c r="AM15" s="88"/>
      <c r="AN15" s="88"/>
      <c r="AO15" s="89"/>
    </row>
    <row r="16" spans="1:41" ht="19.5" customHeight="1" x14ac:dyDescent="0.2">
      <c r="A16" s="91"/>
      <c r="B16" s="92"/>
      <c r="C16" s="92"/>
      <c r="D16" s="92"/>
      <c r="E16" s="92"/>
      <c r="F16" s="92"/>
      <c r="G16" s="92"/>
      <c r="H16" s="92"/>
      <c r="I16" s="92"/>
      <c r="J16" s="92"/>
      <c r="K16" s="92"/>
      <c r="L16" s="92"/>
      <c r="M16" s="92"/>
      <c r="N16" s="92"/>
      <c r="O16" s="92"/>
      <c r="P16" s="94"/>
      <c r="Q16" s="94"/>
      <c r="R16" s="94"/>
      <c r="S16" s="94"/>
      <c r="T16" s="94"/>
      <c r="U16" s="94"/>
      <c r="V16" s="94"/>
      <c r="W16" s="94"/>
      <c r="X16" s="94"/>
      <c r="Y16" s="94"/>
      <c r="Z16" s="94"/>
      <c r="AA16" s="94"/>
      <c r="AB16" s="94"/>
      <c r="AC16" s="94"/>
      <c r="AD16" s="88"/>
      <c r="AE16" s="88"/>
      <c r="AF16" s="88"/>
      <c r="AG16" s="88"/>
      <c r="AH16" s="88"/>
      <c r="AI16" s="88"/>
      <c r="AJ16" s="88"/>
      <c r="AK16" s="88"/>
      <c r="AL16" s="88"/>
      <c r="AM16" s="88"/>
      <c r="AN16" s="88"/>
      <c r="AO16" s="89"/>
    </row>
    <row r="17" spans="1:45" x14ac:dyDescent="0.2">
      <c r="A17" s="101" t="s">
        <v>2</v>
      </c>
      <c r="B17" s="102"/>
      <c r="C17" s="102"/>
      <c r="D17" s="102"/>
      <c r="E17" s="102"/>
      <c r="F17" s="102"/>
      <c r="G17" s="102"/>
      <c r="H17" s="102"/>
      <c r="I17" s="102"/>
      <c r="J17" s="102"/>
      <c r="K17" s="102"/>
      <c r="L17" s="102"/>
      <c r="M17" s="102"/>
      <c r="N17" s="102"/>
      <c r="O17" s="102"/>
      <c r="P17" s="102"/>
      <c r="Q17" s="102"/>
      <c r="R17" s="102"/>
      <c r="S17" s="102"/>
      <c r="T17" s="102"/>
      <c r="U17" s="102" t="s">
        <v>3</v>
      </c>
      <c r="V17" s="102"/>
      <c r="W17" s="102"/>
      <c r="X17" s="102"/>
      <c r="Y17" s="102"/>
      <c r="Z17" s="102"/>
      <c r="AA17" s="102"/>
      <c r="AB17" s="102"/>
      <c r="AC17" s="102"/>
      <c r="AD17" s="102"/>
      <c r="AE17" s="102"/>
      <c r="AF17" s="102"/>
      <c r="AG17" s="102"/>
      <c r="AH17" s="102"/>
      <c r="AI17" s="102"/>
      <c r="AJ17" s="102"/>
      <c r="AK17" s="102" t="s">
        <v>4</v>
      </c>
      <c r="AL17" s="102"/>
      <c r="AM17" s="102"/>
      <c r="AN17" s="102"/>
      <c r="AO17" s="103"/>
    </row>
    <row r="18" spans="1:45" ht="18" customHeight="1" x14ac:dyDescent="0.2">
      <c r="A18" s="1" t="s">
        <v>5</v>
      </c>
      <c r="B18" s="2"/>
      <c r="C18" s="2"/>
      <c r="D18" s="3"/>
      <c r="E18" s="2" t="s">
        <v>6</v>
      </c>
      <c r="F18" s="2"/>
      <c r="G18" s="104" t="s">
        <v>87</v>
      </c>
      <c r="H18" s="105"/>
      <c r="I18" s="4" t="s">
        <v>7</v>
      </c>
      <c r="J18" s="5"/>
      <c r="K18" s="6"/>
      <c r="L18" s="7"/>
      <c r="M18" s="104" t="s">
        <v>8</v>
      </c>
      <c r="N18" s="105"/>
      <c r="O18" s="2"/>
      <c r="P18" s="106" t="s">
        <v>27</v>
      </c>
      <c r="Q18" s="106"/>
      <c r="R18" s="106"/>
      <c r="S18" s="106"/>
      <c r="T18" s="106"/>
      <c r="U18" s="193" t="s">
        <v>77</v>
      </c>
      <c r="V18" s="193"/>
      <c r="W18" s="193"/>
      <c r="X18" s="193"/>
      <c r="Y18" s="193"/>
      <c r="Z18" s="193"/>
      <c r="AA18" s="193"/>
      <c r="AB18" s="193"/>
      <c r="AC18" s="193"/>
      <c r="AD18" s="193"/>
      <c r="AE18" s="193"/>
      <c r="AF18" s="193"/>
      <c r="AG18" s="193"/>
      <c r="AH18" s="193"/>
      <c r="AI18" s="193"/>
      <c r="AJ18" s="193"/>
      <c r="AK18" s="194" t="s">
        <v>143</v>
      </c>
      <c r="AL18" s="194"/>
      <c r="AM18" s="194"/>
      <c r="AN18" s="194"/>
      <c r="AO18" s="195"/>
    </row>
    <row r="19" spans="1:45" x14ac:dyDescent="0.2">
      <c r="A19" s="101" t="s">
        <v>9</v>
      </c>
      <c r="B19" s="102"/>
      <c r="C19" s="102"/>
      <c r="D19" s="102"/>
      <c r="E19" s="102"/>
      <c r="F19" s="102"/>
      <c r="G19" s="102"/>
      <c r="H19" s="102"/>
      <c r="I19" s="102"/>
      <c r="J19" s="102"/>
      <c r="K19" s="102"/>
      <c r="L19" s="102"/>
      <c r="M19" s="102"/>
      <c r="N19" s="102"/>
      <c r="O19" s="102"/>
      <c r="P19" s="102"/>
      <c r="Q19" s="102"/>
      <c r="R19" s="102"/>
      <c r="S19" s="102"/>
      <c r="T19" s="102"/>
      <c r="U19" s="193"/>
      <c r="V19" s="193"/>
      <c r="W19" s="193"/>
      <c r="X19" s="193"/>
      <c r="Y19" s="193"/>
      <c r="Z19" s="193"/>
      <c r="AA19" s="193"/>
      <c r="AB19" s="193"/>
      <c r="AC19" s="193"/>
      <c r="AD19" s="193"/>
      <c r="AE19" s="193"/>
      <c r="AF19" s="193"/>
      <c r="AG19" s="193"/>
      <c r="AH19" s="193"/>
      <c r="AI19" s="193"/>
      <c r="AJ19" s="193"/>
      <c r="AK19" s="107"/>
      <c r="AL19" s="107"/>
      <c r="AM19" s="107"/>
      <c r="AN19" s="107"/>
      <c r="AO19" s="196"/>
    </row>
    <row r="20" spans="1:45" x14ac:dyDescent="0.2">
      <c r="A20" s="112" t="s">
        <v>11</v>
      </c>
      <c r="B20" s="113"/>
      <c r="C20" s="113"/>
      <c r="D20" s="113"/>
      <c r="E20" s="113"/>
      <c r="F20" s="113"/>
      <c r="G20" s="113"/>
      <c r="H20" s="114" t="s">
        <v>12</v>
      </c>
      <c r="I20" s="114"/>
      <c r="J20" s="114"/>
      <c r="K20" s="114"/>
      <c r="L20" s="114"/>
      <c r="M20" s="114"/>
      <c r="N20" s="115" t="s">
        <v>13</v>
      </c>
      <c r="O20" s="115"/>
      <c r="P20" s="115"/>
      <c r="Q20" s="115"/>
      <c r="R20" s="115"/>
      <c r="S20" s="115"/>
      <c r="T20" s="115"/>
      <c r="U20" s="193"/>
      <c r="V20" s="193"/>
      <c r="W20" s="193"/>
      <c r="X20" s="193"/>
      <c r="Y20" s="193"/>
      <c r="Z20" s="193"/>
      <c r="AA20" s="193"/>
      <c r="AB20" s="193"/>
      <c r="AC20" s="193"/>
      <c r="AD20" s="193"/>
      <c r="AE20" s="193"/>
      <c r="AF20" s="193"/>
      <c r="AG20" s="193"/>
      <c r="AH20" s="193"/>
      <c r="AI20" s="193"/>
      <c r="AJ20" s="193"/>
      <c r="AK20" s="116" t="s">
        <v>10</v>
      </c>
      <c r="AL20" s="116"/>
      <c r="AM20" s="116"/>
      <c r="AN20" s="116"/>
      <c r="AO20" s="117"/>
    </row>
    <row r="21" spans="1:45" ht="27" customHeight="1" x14ac:dyDescent="0.2">
      <c r="A21" s="118" t="s">
        <v>137</v>
      </c>
      <c r="B21" s="119"/>
      <c r="C21" s="119"/>
      <c r="D21" s="119"/>
      <c r="E21" s="119"/>
      <c r="F21" s="119"/>
      <c r="G21" s="120"/>
      <c r="H21" s="121" t="s">
        <v>26</v>
      </c>
      <c r="I21" s="122"/>
      <c r="J21" s="122"/>
      <c r="K21" s="122"/>
      <c r="L21" s="122"/>
      <c r="M21" s="123"/>
      <c r="N21" s="124" t="s">
        <v>25</v>
      </c>
      <c r="O21" s="125"/>
      <c r="P21" s="125"/>
      <c r="Q21" s="125"/>
      <c r="R21" s="125"/>
      <c r="S21" s="125"/>
      <c r="T21" s="126"/>
      <c r="U21" s="193"/>
      <c r="V21" s="193"/>
      <c r="W21" s="193"/>
      <c r="X21" s="193"/>
      <c r="Y21" s="193"/>
      <c r="Z21" s="193"/>
      <c r="AA21" s="193"/>
      <c r="AB21" s="193"/>
      <c r="AC21" s="193"/>
      <c r="AD21" s="193"/>
      <c r="AE21" s="193"/>
      <c r="AF21" s="193"/>
      <c r="AG21" s="193"/>
      <c r="AH21" s="193"/>
      <c r="AI21" s="193"/>
      <c r="AJ21" s="193"/>
      <c r="AK21" s="127" t="s">
        <v>78</v>
      </c>
      <c r="AL21" s="127"/>
      <c r="AM21" s="127"/>
      <c r="AN21" s="127"/>
      <c r="AO21" s="128"/>
    </row>
    <row r="22" spans="1:45" x14ac:dyDescent="0.2">
      <c r="A22" s="129" t="s">
        <v>14</v>
      </c>
      <c r="B22" s="130"/>
      <c r="C22" s="130"/>
      <c r="D22" s="131"/>
      <c r="E22" s="57" t="s">
        <v>15</v>
      </c>
      <c r="F22" s="130"/>
      <c r="G22" s="130"/>
      <c r="H22" s="131"/>
      <c r="I22" s="57" t="s">
        <v>16</v>
      </c>
      <c r="J22" s="130"/>
      <c r="K22" s="130"/>
      <c r="L22" s="131"/>
      <c r="M22" s="57" t="s">
        <v>17</v>
      </c>
      <c r="N22" s="58"/>
      <c r="O22" s="58"/>
      <c r="P22" s="132"/>
      <c r="Q22" s="57" t="s">
        <v>18</v>
      </c>
      <c r="R22" s="58"/>
      <c r="S22" s="58"/>
      <c r="T22" s="132"/>
      <c r="U22" s="102" t="s">
        <v>19</v>
      </c>
      <c r="V22" s="102"/>
      <c r="W22" s="102"/>
      <c r="X22" s="102"/>
      <c r="Y22" s="102"/>
      <c r="Z22" s="102"/>
      <c r="AA22" s="102"/>
      <c r="AB22" s="102"/>
      <c r="AC22" s="102"/>
      <c r="AD22" s="102"/>
      <c r="AE22" s="102"/>
      <c r="AF22" s="102"/>
      <c r="AG22" s="102"/>
      <c r="AH22" s="102"/>
      <c r="AI22" s="102"/>
      <c r="AJ22" s="102"/>
      <c r="AK22" s="102"/>
      <c r="AL22" s="102"/>
      <c r="AM22" s="102"/>
      <c r="AN22" s="102"/>
      <c r="AO22" s="103"/>
      <c r="AP22" s="8"/>
    </row>
    <row r="23" spans="1:45" ht="24" customHeight="1" x14ac:dyDescent="0.2">
      <c r="A23" s="136" t="s">
        <v>147</v>
      </c>
      <c r="B23" s="137"/>
      <c r="C23" s="137"/>
      <c r="D23" s="138"/>
      <c r="E23" s="211">
        <v>35674</v>
      </c>
      <c r="F23" s="212"/>
      <c r="G23" s="212"/>
      <c r="H23" s="213"/>
      <c r="I23" s="211">
        <v>36598</v>
      </c>
      <c r="J23" s="214"/>
      <c r="K23" s="214"/>
      <c r="L23" s="215"/>
      <c r="M23" s="163">
        <f>+E23/I23</f>
        <v>0.97475271872779934</v>
      </c>
      <c r="N23" s="164"/>
      <c r="O23" s="164"/>
      <c r="P23" s="165"/>
      <c r="Q23" s="197">
        <v>0.8</v>
      </c>
      <c r="R23" s="198"/>
      <c r="S23" s="198"/>
      <c r="T23" s="199"/>
      <c r="U23" s="187"/>
      <c r="V23" s="188"/>
      <c r="W23" s="188"/>
      <c r="X23" s="188"/>
      <c r="Y23" s="188"/>
      <c r="Z23" s="188"/>
      <c r="AA23" s="188"/>
      <c r="AB23" s="188"/>
      <c r="AC23" s="188"/>
      <c r="AD23" s="188"/>
      <c r="AE23" s="188"/>
      <c r="AF23" s="188"/>
      <c r="AG23" s="188"/>
      <c r="AH23" s="188"/>
      <c r="AI23" s="188"/>
      <c r="AJ23" s="188"/>
      <c r="AK23" s="188"/>
      <c r="AL23" s="188"/>
      <c r="AM23" s="188"/>
      <c r="AN23" s="188"/>
      <c r="AO23" s="189"/>
    </row>
    <row r="24" spans="1:45" ht="22.5" customHeight="1" x14ac:dyDescent="0.2">
      <c r="A24" s="136" t="s">
        <v>102</v>
      </c>
      <c r="B24" s="137"/>
      <c r="C24" s="137"/>
      <c r="D24" s="138"/>
      <c r="E24" s="206"/>
      <c r="F24" s="207"/>
      <c r="G24" s="207"/>
      <c r="H24" s="208"/>
      <c r="I24" s="139"/>
      <c r="J24" s="209"/>
      <c r="K24" s="209"/>
      <c r="L24" s="210"/>
      <c r="M24" s="142" t="e">
        <f>+E24/I24</f>
        <v>#DIV/0!</v>
      </c>
      <c r="N24" s="143"/>
      <c r="O24" s="143"/>
      <c r="P24" s="144"/>
      <c r="Q24" s="197">
        <v>0.8</v>
      </c>
      <c r="R24" s="198"/>
      <c r="S24" s="198"/>
      <c r="T24" s="199"/>
      <c r="U24" s="187"/>
      <c r="V24" s="188"/>
      <c r="W24" s="188"/>
      <c r="X24" s="188"/>
      <c r="Y24" s="188"/>
      <c r="Z24" s="188"/>
      <c r="AA24" s="188"/>
      <c r="AB24" s="188"/>
      <c r="AC24" s="188"/>
      <c r="AD24" s="188"/>
      <c r="AE24" s="188"/>
      <c r="AF24" s="188"/>
      <c r="AG24" s="188"/>
      <c r="AH24" s="188"/>
      <c r="AI24" s="188"/>
      <c r="AJ24" s="188"/>
      <c r="AK24" s="188"/>
      <c r="AL24" s="188"/>
      <c r="AM24" s="188"/>
      <c r="AN24" s="188"/>
      <c r="AO24" s="189"/>
    </row>
    <row r="25" spans="1:45" ht="22.5" customHeight="1" x14ac:dyDescent="0.2">
      <c r="A25" s="136" t="s">
        <v>103</v>
      </c>
      <c r="B25" s="137"/>
      <c r="C25" s="137"/>
      <c r="D25" s="138"/>
      <c r="E25" s="200"/>
      <c r="F25" s="201"/>
      <c r="G25" s="201"/>
      <c r="H25" s="202"/>
      <c r="I25" s="203"/>
      <c r="J25" s="204"/>
      <c r="K25" s="204"/>
      <c r="L25" s="205"/>
      <c r="M25" s="142" t="e">
        <f>+E25/I25</f>
        <v>#DIV/0!</v>
      </c>
      <c r="N25" s="143"/>
      <c r="O25" s="143"/>
      <c r="P25" s="144"/>
      <c r="Q25" s="197">
        <v>0.8</v>
      </c>
      <c r="R25" s="198"/>
      <c r="S25" s="198"/>
      <c r="T25" s="199"/>
      <c r="U25" s="187"/>
      <c r="V25" s="188"/>
      <c r="W25" s="188"/>
      <c r="X25" s="188"/>
      <c r="Y25" s="188"/>
      <c r="Z25" s="188"/>
      <c r="AA25" s="188"/>
      <c r="AB25" s="188"/>
      <c r="AC25" s="188"/>
      <c r="AD25" s="188"/>
      <c r="AE25" s="188"/>
      <c r="AF25" s="188"/>
      <c r="AG25" s="188"/>
      <c r="AH25" s="188"/>
      <c r="AI25" s="188"/>
      <c r="AJ25" s="188"/>
      <c r="AK25" s="188"/>
      <c r="AL25" s="188"/>
      <c r="AM25" s="188"/>
      <c r="AN25" s="188"/>
      <c r="AO25" s="189"/>
    </row>
    <row r="26" spans="1:45" ht="22.5" customHeight="1" x14ac:dyDescent="0.2">
      <c r="A26" s="136" t="s">
        <v>104</v>
      </c>
      <c r="B26" s="137"/>
      <c r="C26" s="137"/>
      <c r="D26" s="138"/>
      <c r="E26" s="200"/>
      <c r="F26" s="201"/>
      <c r="G26" s="201"/>
      <c r="H26" s="202"/>
      <c r="I26" s="203"/>
      <c r="J26" s="204"/>
      <c r="K26" s="204"/>
      <c r="L26" s="205"/>
      <c r="M26" s="142" t="e">
        <f>+E26/I26</f>
        <v>#DIV/0!</v>
      </c>
      <c r="N26" s="143"/>
      <c r="O26" s="143"/>
      <c r="P26" s="144"/>
      <c r="Q26" s="197">
        <v>0.8</v>
      </c>
      <c r="R26" s="198"/>
      <c r="S26" s="198"/>
      <c r="T26" s="199"/>
      <c r="U26" s="187"/>
      <c r="V26" s="188"/>
      <c r="W26" s="188"/>
      <c r="X26" s="188"/>
      <c r="Y26" s="188"/>
      <c r="Z26" s="188"/>
      <c r="AA26" s="188"/>
      <c r="AB26" s="188"/>
      <c r="AC26" s="188"/>
      <c r="AD26" s="188"/>
      <c r="AE26" s="188"/>
      <c r="AF26" s="188"/>
      <c r="AG26" s="188"/>
      <c r="AH26" s="188"/>
      <c r="AI26" s="188"/>
      <c r="AJ26" s="188"/>
      <c r="AK26" s="188"/>
      <c r="AL26" s="188"/>
      <c r="AM26" s="188"/>
      <c r="AN26" s="188"/>
      <c r="AO26" s="189"/>
    </row>
    <row r="27" spans="1:45" ht="36" hidden="1" customHeight="1" x14ac:dyDescent="0.2">
      <c r="A27" s="160" t="s">
        <v>30</v>
      </c>
      <c r="B27" s="161"/>
      <c r="C27" s="161"/>
      <c r="D27" s="162"/>
      <c r="E27" s="139"/>
      <c r="F27" s="140"/>
      <c r="G27" s="140"/>
      <c r="H27" s="141"/>
      <c r="I27" s="139"/>
      <c r="J27" s="140"/>
      <c r="K27" s="140"/>
      <c r="L27" s="141"/>
      <c r="M27" s="163" t="e">
        <f t="shared" ref="M27:M30" si="0">+E27/I27</f>
        <v>#DIV/0!</v>
      </c>
      <c r="N27" s="164"/>
      <c r="O27" s="164"/>
      <c r="P27" s="165"/>
      <c r="Q27" s="197">
        <v>4.8</v>
      </c>
      <c r="R27" s="198"/>
      <c r="S27" s="198"/>
      <c r="T27" s="199"/>
      <c r="U27" s="187"/>
      <c r="V27" s="188"/>
      <c r="W27" s="188"/>
      <c r="X27" s="188"/>
      <c r="Y27" s="188"/>
      <c r="Z27" s="188"/>
      <c r="AA27" s="188"/>
      <c r="AB27" s="188"/>
      <c r="AC27" s="188"/>
      <c r="AD27" s="188"/>
      <c r="AE27" s="188"/>
      <c r="AF27" s="188"/>
      <c r="AG27" s="188"/>
      <c r="AH27" s="188"/>
      <c r="AI27" s="188"/>
      <c r="AJ27" s="188"/>
      <c r="AK27" s="188"/>
      <c r="AL27" s="188"/>
      <c r="AM27" s="188"/>
      <c r="AN27" s="188"/>
      <c r="AO27" s="189"/>
    </row>
    <row r="28" spans="1:45" ht="36" hidden="1" customHeight="1" x14ac:dyDescent="0.2">
      <c r="A28" s="160" t="s">
        <v>31</v>
      </c>
      <c r="B28" s="161"/>
      <c r="C28" s="161"/>
      <c r="D28" s="162"/>
      <c r="E28" s="139"/>
      <c r="F28" s="140"/>
      <c r="G28" s="140"/>
      <c r="H28" s="141"/>
      <c r="I28" s="139"/>
      <c r="J28" s="140"/>
      <c r="K28" s="140"/>
      <c r="L28" s="141"/>
      <c r="M28" s="163" t="e">
        <f t="shared" si="0"/>
        <v>#DIV/0!</v>
      </c>
      <c r="N28" s="164"/>
      <c r="O28" s="164"/>
      <c r="P28" s="165"/>
      <c r="Q28" s="197">
        <v>5.8</v>
      </c>
      <c r="R28" s="198"/>
      <c r="S28" s="198"/>
      <c r="T28" s="199"/>
      <c r="U28" s="187"/>
      <c r="V28" s="188"/>
      <c r="W28" s="188"/>
      <c r="X28" s="188"/>
      <c r="Y28" s="188"/>
      <c r="Z28" s="188"/>
      <c r="AA28" s="188"/>
      <c r="AB28" s="188"/>
      <c r="AC28" s="188"/>
      <c r="AD28" s="188"/>
      <c r="AE28" s="188"/>
      <c r="AF28" s="188"/>
      <c r="AG28" s="188"/>
      <c r="AH28" s="188"/>
      <c r="AI28" s="188"/>
      <c r="AJ28" s="188"/>
      <c r="AK28" s="188"/>
      <c r="AL28" s="188"/>
      <c r="AM28" s="188"/>
      <c r="AN28" s="188"/>
      <c r="AO28" s="189"/>
    </row>
    <row r="29" spans="1:45" ht="36" hidden="1" customHeight="1" x14ac:dyDescent="0.2">
      <c r="A29" s="160" t="s">
        <v>32</v>
      </c>
      <c r="B29" s="161"/>
      <c r="C29" s="161"/>
      <c r="D29" s="162"/>
      <c r="E29" s="139"/>
      <c r="F29" s="140"/>
      <c r="G29" s="140"/>
      <c r="H29" s="141"/>
      <c r="I29" s="139"/>
      <c r="J29" s="140"/>
      <c r="K29" s="140"/>
      <c r="L29" s="141"/>
      <c r="M29" s="163" t="e">
        <f t="shared" si="0"/>
        <v>#DIV/0!</v>
      </c>
      <c r="N29" s="164"/>
      <c r="O29" s="164"/>
      <c r="P29" s="165"/>
      <c r="Q29" s="197">
        <v>6.8</v>
      </c>
      <c r="R29" s="198"/>
      <c r="S29" s="198"/>
      <c r="T29" s="199"/>
      <c r="U29" s="187"/>
      <c r="V29" s="188"/>
      <c r="W29" s="188"/>
      <c r="X29" s="188"/>
      <c r="Y29" s="188"/>
      <c r="Z29" s="188"/>
      <c r="AA29" s="188"/>
      <c r="AB29" s="188"/>
      <c r="AC29" s="188"/>
      <c r="AD29" s="188"/>
      <c r="AE29" s="188"/>
      <c r="AF29" s="188"/>
      <c r="AG29" s="188"/>
      <c r="AH29" s="188"/>
      <c r="AI29" s="188"/>
      <c r="AJ29" s="188"/>
      <c r="AK29" s="188"/>
      <c r="AL29" s="188"/>
      <c r="AM29" s="188"/>
      <c r="AN29" s="188"/>
      <c r="AO29" s="189"/>
    </row>
    <row r="30" spans="1:45" ht="36" hidden="1" customHeight="1" x14ac:dyDescent="0.2">
      <c r="A30" s="160" t="s">
        <v>33</v>
      </c>
      <c r="B30" s="161"/>
      <c r="C30" s="161"/>
      <c r="D30" s="162"/>
      <c r="E30" s="139"/>
      <c r="F30" s="140"/>
      <c r="G30" s="140"/>
      <c r="H30" s="141"/>
      <c r="I30" s="139"/>
      <c r="J30" s="140"/>
      <c r="K30" s="140"/>
      <c r="L30" s="141"/>
      <c r="M30" s="163" t="e">
        <f t="shared" si="0"/>
        <v>#DIV/0!</v>
      </c>
      <c r="N30" s="164"/>
      <c r="O30" s="164"/>
      <c r="P30" s="165"/>
      <c r="Q30" s="197">
        <v>7.8</v>
      </c>
      <c r="R30" s="198"/>
      <c r="S30" s="198"/>
      <c r="T30" s="199"/>
      <c r="U30" s="187"/>
      <c r="V30" s="188"/>
      <c r="W30" s="188"/>
      <c r="X30" s="188"/>
      <c r="Y30" s="188"/>
      <c r="Z30" s="188"/>
      <c r="AA30" s="188"/>
      <c r="AB30" s="188"/>
      <c r="AC30" s="188"/>
      <c r="AD30" s="188"/>
      <c r="AE30" s="188"/>
      <c r="AF30" s="188"/>
      <c r="AG30" s="188"/>
      <c r="AH30" s="188"/>
      <c r="AI30" s="188"/>
      <c r="AJ30" s="188"/>
      <c r="AK30" s="188"/>
      <c r="AL30" s="188"/>
      <c r="AM30" s="188"/>
      <c r="AN30" s="188"/>
      <c r="AO30" s="189"/>
    </row>
    <row r="31" spans="1:45" ht="18" customHeight="1" x14ac:dyDescent="0.2">
      <c r="A31" s="166" t="s">
        <v>24</v>
      </c>
      <c r="B31" s="167"/>
      <c r="C31" s="167"/>
      <c r="D31" s="167"/>
      <c r="E31" s="167"/>
      <c r="F31" s="167"/>
      <c r="G31" s="167"/>
      <c r="H31" s="167"/>
      <c r="I31" s="167"/>
      <c r="J31" s="167"/>
      <c r="K31" s="167"/>
      <c r="L31" s="167"/>
      <c r="M31" s="167"/>
      <c r="N31" s="167"/>
      <c r="O31" s="167"/>
      <c r="P31" s="167"/>
      <c r="Q31" s="228">
        <v>0.80149999999999999</v>
      </c>
      <c r="R31" s="229"/>
      <c r="S31" s="229"/>
      <c r="T31" s="230"/>
      <c r="U31" s="187"/>
      <c r="V31" s="188"/>
      <c r="W31" s="188"/>
      <c r="X31" s="188"/>
      <c r="Y31" s="188"/>
      <c r="Z31" s="188"/>
      <c r="AA31" s="188"/>
      <c r="AB31" s="188"/>
      <c r="AC31" s="188"/>
      <c r="AD31" s="188"/>
      <c r="AE31" s="188"/>
      <c r="AF31" s="188"/>
      <c r="AG31" s="188"/>
      <c r="AH31" s="188"/>
      <c r="AI31" s="188"/>
      <c r="AJ31" s="188"/>
      <c r="AK31" s="188"/>
      <c r="AL31" s="188"/>
      <c r="AM31" s="188"/>
      <c r="AN31" s="188"/>
      <c r="AO31" s="189"/>
      <c r="AS31" s="16" t="s">
        <v>34</v>
      </c>
    </row>
    <row r="32" spans="1:45" ht="18" customHeight="1" x14ac:dyDescent="0.2">
      <c r="A32" s="166" t="s">
        <v>20</v>
      </c>
      <c r="B32" s="167"/>
      <c r="C32" s="167"/>
      <c r="D32" s="167"/>
      <c r="E32" s="167"/>
      <c r="F32" s="167"/>
      <c r="G32" s="167"/>
      <c r="H32" s="167"/>
      <c r="I32" s="167"/>
      <c r="J32" s="167"/>
      <c r="K32" s="167"/>
      <c r="L32" s="167"/>
      <c r="M32" s="167"/>
      <c r="N32" s="167"/>
      <c r="O32" s="167"/>
      <c r="P32" s="167"/>
      <c r="Q32" s="216" t="s">
        <v>47</v>
      </c>
      <c r="R32" s="217"/>
      <c r="S32" s="217"/>
      <c r="T32" s="218"/>
      <c r="U32" s="187"/>
      <c r="V32" s="188"/>
      <c r="W32" s="188"/>
      <c r="X32" s="188"/>
      <c r="Y32" s="188"/>
      <c r="Z32" s="188"/>
      <c r="AA32" s="188"/>
      <c r="AB32" s="188"/>
      <c r="AC32" s="188"/>
      <c r="AD32" s="188"/>
      <c r="AE32" s="188"/>
      <c r="AF32" s="188"/>
      <c r="AG32" s="188"/>
      <c r="AH32" s="188"/>
      <c r="AI32" s="188"/>
      <c r="AJ32" s="188"/>
      <c r="AK32" s="188"/>
      <c r="AL32" s="188"/>
      <c r="AM32" s="188"/>
      <c r="AN32" s="188"/>
      <c r="AO32" s="189"/>
    </row>
    <row r="33" spans="1:41" ht="18" customHeight="1" x14ac:dyDescent="0.2">
      <c r="A33" s="166" t="s">
        <v>23</v>
      </c>
      <c r="B33" s="167"/>
      <c r="C33" s="167"/>
      <c r="D33" s="167"/>
      <c r="E33" s="167"/>
      <c r="F33" s="167"/>
      <c r="G33" s="167"/>
      <c r="H33" s="167"/>
      <c r="I33" s="167"/>
      <c r="J33" s="167"/>
      <c r="K33" s="167"/>
      <c r="L33" s="167"/>
      <c r="M33" s="167"/>
      <c r="N33" s="167"/>
      <c r="O33" s="167"/>
      <c r="P33" s="167"/>
      <c r="Q33" s="133">
        <v>0.8</v>
      </c>
      <c r="R33" s="168"/>
      <c r="S33" s="168"/>
      <c r="T33" s="169"/>
      <c r="U33" s="190"/>
      <c r="V33" s="191"/>
      <c r="W33" s="191"/>
      <c r="X33" s="191"/>
      <c r="Y33" s="191"/>
      <c r="Z33" s="191"/>
      <c r="AA33" s="191"/>
      <c r="AB33" s="191"/>
      <c r="AC33" s="191"/>
      <c r="AD33" s="191"/>
      <c r="AE33" s="191"/>
      <c r="AF33" s="191"/>
      <c r="AG33" s="191"/>
      <c r="AH33" s="191"/>
      <c r="AI33" s="191"/>
      <c r="AJ33" s="191"/>
      <c r="AK33" s="191"/>
      <c r="AL33" s="191"/>
      <c r="AM33" s="191"/>
      <c r="AN33" s="191"/>
      <c r="AO33" s="192"/>
    </row>
    <row r="34" spans="1:41" ht="28.5" customHeight="1" x14ac:dyDescent="0.2">
      <c r="A34" s="219" t="s">
        <v>153</v>
      </c>
      <c r="B34" s="220"/>
      <c r="C34" s="220"/>
      <c r="D34" s="220"/>
      <c r="E34" s="220"/>
      <c r="F34" s="220"/>
      <c r="G34" s="220"/>
      <c r="H34" s="220"/>
      <c r="I34" s="220"/>
      <c r="J34" s="220"/>
      <c r="K34" s="220"/>
      <c r="L34" s="220"/>
      <c r="M34" s="220"/>
      <c r="N34" s="220"/>
      <c r="O34" s="220"/>
      <c r="P34" s="220"/>
      <c r="Q34" s="220"/>
      <c r="R34" s="220"/>
      <c r="S34" s="220"/>
      <c r="T34" s="221"/>
      <c r="U34" s="176" t="s">
        <v>55</v>
      </c>
      <c r="V34" s="177"/>
      <c r="W34" s="177"/>
      <c r="X34" s="177"/>
      <c r="Y34" s="177"/>
      <c r="Z34" s="177"/>
      <c r="AA34" s="177"/>
      <c r="AB34" s="177"/>
      <c r="AC34" s="177"/>
      <c r="AD34" s="177"/>
      <c r="AE34" s="177"/>
      <c r="AF34" s="177"/>
      <c r="AG34" s="177"/>
      <c r="AH34" s="177"/>
      <c r="AI34" s="177"/>
      <c r="AJ34" s="177"/>
      <c r="AK34" s="177"/>
      <c r="AL34" s="177"/>
      <c r="AM34" s="177"/>
      <c r="AN34" s="177"/>
      <c r="AO34" s="178"/>
    </row>
    <row r="35" spans="1:41" ht="60" customHeight="1" x14ac:dyDescent="0.2">
      <c r="A35" s="222"/>
      <c r="B35" s="223"/>
      <c r="C35" s="223"/>
      <c r="D35" s="223"/>
      <c r="E35" s="223"/>
      <c r="F35" s="223"/>
      <c r="G35" s="223"/>
      <c r="H35" s="223"/>
      <c r="I35" s="223"/>
      <c r="J35" s="223"/>
      <c r="K35" s="223"/>
      <c r="L35" s="223"/>
      <c r="M35" s="223"/>
      <c r="N35" s="223"/>
      <c r="O35" s="223"/>
      <c r="P35" s="223"/>
      <c r="Q35" s="223"/>
      <c r="R35" s="223"/>
      <c r="S35" s="223"/>
      <c r="T35" s="224"/>
      <c r="U35" s="179"/>
      <c r="V35" s="180"/>
      <c r="W35" s="180"/>
      <c r="X35" s="180"/>
      <c r="Y35" s="180"/>
      <c r="Z35" s="180"/>
      <c r="AA35" s="180"/>
      <c r="AB35" s="180"/>
      <c r="AC35" s="180"/>
      <c r="AD35" s="180"/>
      <c r="AE35" s="180"/>
      <c r="AF35" s="180"/>
      <c r="AG35" s="180"/>
      <c r="AH35" s="180"/>
      <c r="AI35" s="180"/>
      <c r="AJ35" s="180"/>
      <c r="AK35" s="180"/>
      <c r="AL35" s="180"/>
      <c r="AM35" s="180"/>
      <c r="AN35" s="180"/>
      <c r="AO35" s="181"/>
    </row>
    <row r="36" spans="1:41" ht="48" customHeight="1" x14ac:dyDescent="0.2">
      <c r="A36" s="222"/>
      <c r="B36" s="223"/>
      <c r="C36" s="223"/>
      <c r="D36" s="223"/>
      <c r="E36" s="223"/>
      <c r="F36" s="223"/>
      <c r="G36" s="223"/>
      <c r="H36" s="223"/>
      <c r="I36" s="223"/>
      <c r="J36" s="223"/>
      <c r="K36" s="223"/>
      <c r="L36" s="223"/>
      <c r="M36" s="223"/>
      <c r="N36" s="223"/>
      <c r="O36" s="223"/>
      <c r="P36" s="223"/>
      <c r="Q36" s="223"/>
      <c r="R36" s="223"/>
      <c r="S36" s="223"/>
      <c r="T36" s="224"/>
      <c r="U36" s="176" t="s">
        <v>56</v>
      </c>
      <c r="V36" s="182"/>
      <c r="W36" s="182"/>
      <c r="X36" s="182"/>
      <c r="Y36" s="182"/>
      <c r="Z36" s="182"/>
      <c r="AA36" s="182"/>
      <c r="AB36" s="182"/>
      <c r="AC36" s="182"/>
      <c r="AD36" s="182"/>
      <c r="AE36" s="182"/>
      <c r="AF36" s="182"/>
      <c r="AG36" s="182"/>
      <c r="AH36" s="182"/>
      <c r="AI36" s="182"/>
      <c r="AJ36" s="182"/>
      <c r="AK36" s="182"/>
      <c r="AL36" s="182"/>
      <c r="AM36" s="182"/>
      <c r="AN36" s="182"/>
      <c r="AO36" s="183"/>
    </row>
    <row r="37" spans="1:41" ht="40.5" customHeight="1" thickBot="1" x14ac:dyDescent="0.25">
      <c r="A37" s="225"/>
      <c r="B37" s="226"/>
      <c r="C37" s="226"/>
      <c r="D37" s="226"/>
      <c r="E37" s="226"/>
      <c r="F37" s="226"/>
      <c r="G37" s="226"/>
      <c r="H37" s="226"/>
      <c r="I37" s="226"/>
      <c r="J37" s="226"/>
      <c r="K37" s="226"/>
      <c r="L37" s="226"/>
      <c r="M37" s="226"/>
      <c r="N37" s="226"/>
      <c r="O37" s="226"/>
      <c r="P37" s="226"/>
      <c r="Q37" s="226"/>
      <c r="R37" s="226"/>
      <c r="S37" s="226"/>
      <c r="T37" s="227"/>
      <c r="U37" s="184"/>
      <c r="V37" s="185"/>
      <c r="W37" s="185"/>
      <c r="X37" s="185"/>
      <c r="Y37" s="185"/>
      <c r="Z37" s="185"/>
      <c r="AA37" s="185"/>
      <c r="AB37" s="185"/>
      <c r="AC37" s="185"/>
      <c r="AD37" s="185"/>
      <c r="AE37" s="185"/>
      <c r="AF37" s="185"/>
      <c r="AG37" s="185"/>
      <c r="AH37" s="185"/>
      <c r="AI37" s="185"/>
      <c r="AJ37" s="185"/>
      <c r="AK37" s="185"/>
      <c r="AL37" s="185"/>
      <c r="AM37" s="185"/>
      <c r="AN37" s="185"/>
      <c r="AO37" s="186"/>
    </row>
    <row r="38" spans="1:41" x14ac:dyDescent="0.2">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row>
    <row r="90" spans="1:1" x14ac:dyDescent="0.2">
      <c r="A90" t="s">
        <v>1</v>
      </c>
    </row>
    <row r="91" spans="1:1" x14ac:dyDescent="0.2">
      <c r="A91" t="s">
        <v>21</v>
      </c>
    </row>
    <row r="92" spans="1:1" x14ac:dyDescent="0.2">
      <c r="A92" t="s">
        <v>22</v>
      </c>
    </row>
  </sheetData>
  <mergeCells count="99">
    <mergeCell ref="U34:AO35"/>
    <mergeCell ref="U36:AO37"/>
    <mergeCell ref="A30:D30"/>
    <mergeCell ref="E30:H30"/>
    <mergeCell ref="I30:L30"/>
    <mergeCell ref="M30:P30"/>
    <mergeCell ref="Q30:T30"/>
    <mergeCell ref="A31:P31"/>
    <mergeCell ref="Q31:T31"/>
    <mergeCell ref="U23:AO33"/>
    <mergeCell ref="A28:D28"/>
    <mergeCell ref="E28:H28"/>
    <mergeCell ref="I28:L28"/>
    <mergeCell ref="M28:P28"/>
    <mergeCell ref="A29:D29"/>
    <mergeCell ref="E29:H29"/>
    <mergeCell ref="A32:P32"/>
    <mergeCell ref="Q32:T32"/>
    <mergeCell ref="A33:P33"/>
    <mergeCell ref="Q33:T33"/>
    <mergeCell ref="A34:T37"/>
    <mergeCell ref="Q29:T29"/>
    <mergeCell ref="Q28:T28"/>
    <mergeCell ref="A27:D27"/>
    <mergeCell ref="E27:H27"/>
    <mergeCell ref="I27:L27"/>
    <mergeCell ref="M27:P27"/>
    <mergeCell ref="Q27:T27"/>
    <mergeCell ref="I29:L29"/>
    <mergeCell ref="M29:P29"/>
    <mergeCell ref="A26:D26"/>
    <mergeCell ref="E26:H26"/>
    <mergeCell ref="I26:L26"/>
    <mergeCell ref="M26:P26"/>
    <mergeCell ref="Q26:T26"/>
    <mergeCell ref="A23:D23"/>
    <mergeCell ref="E23:H23"/>
    <mergeCell ref="I23:L23"/>
    <mergeCell ref="M23:P23"/>
    <mergeCell ref="Q23:T23"/>
    <mergeCell ref="Q24:T24"/>
    <mergeCell ref="A25:D25"/>
    <mergeCell ref="E25:H25"/>
    <mergeCell ref="I25:L25"/>
    <mergeCell ref="M25:P25"/>
    <mergeCell ref="Q25:T25"/>
    <mergeCell ref="A24:D24"/>
    <mergeCell ref="E24:H24"/>
    <mergeCell ref="I24:L24"/>
    <mergeCell ref="M24:P24"/>
    <mergeCell ref="U22:AO22"/>
    <mergeCell ref="H20:M20"/>
    <mergeCell ref="N20:T20"/>
    <mergeCell ref="AK20:AO20"/>
    <mergeCell ref="A21:G21"/>
    <mergeCell ref="H21:M21"/>
    <mergeCell ref="N21:T21"/>
    <mergeCell ref="AK21:AO21"/>
    <mergeCell ref="A22:D22"/>
    <mergeCell ref="E22:H22"/>
    <mergeCell ref="I22:L22"/>
    <mergeCell ref="M22:P22"/>
    <mergeCell ref="Q22:T22"/>
    <mergeCell ref="A17:T17"/>
    <mergeCell ref="U17:AJ17"/>
    <mergeCell ref="AK17:AO17"/>
    <mergeCell ref="G18:H18"/>
    <mergeCell ref="M18:N18"/>
    <mergeCell ref="P18:T18"/>
    <mergeCell ref="U18:AJ21"/>
    <mergeCell ref="AK18:AO19"/>
    <mergeCell ref="A19:T19"/>
    <mergeCell ref="A20:G20"/>
    <mergeCell ref="A5:AO5"/>
    <mergeCell ref="A12:AO12"/>
    <mergeCell ref="A13:T14"/>
    <mergeCell ref="U13:AO14"/>
    <mergeCell ref="A15:O16"/>
    <mergeCell ref="P15:AC16"/>
    <mergeCell ref="AD15:AO16"/>
    <mergeCell ref="A9:C11"/>
    <mergeCell ref="D9:J9"/>
    <mergeCell ref="K9:AO9"/>
    <mergeCell ref="D10:J10"/>
    <mergeCell ref="K10:AO10"/>
    <mergeCell ref="D11:J11"/>
    <mergeCell ref="K11:AO11"/>
    <mergeCell ref="A6:C8"/>
    <mergeCell ref="D6:J6"/>
    <mergeCell ref="F1:AF4"/>
    <mergeCell ref="AG1:AO1"/>
    <mergeCell ref="AG2:AO2"/>
    <mergeCell ref="AG3:AO3"/>
    <mergeCell ref="AG4:AO4"/>
    <mergeCell ref="K6:AO6"/>
    <mergeCell ref="D7:J7"/>
    <mergeCell ref="K7:AO7"/>
    <mergeCell ref="D8:J8"/>
    <mergeCell ref="K8:AO8"/>
  </mergeCells>
  <conditionalFormatting sqref="M27:M30">
    <cfRule type="cellIs" dxfId="53" priority="20" stopIfTrue="1" operator="between">
      <formula>0.7</formula>
      <formula>0.9</formula>
    </cfRule>
    <cfRule type="cellIs" dxfId="52" priority="21" stopIfTrue="1" operator="lessThan">
      <formula>0.7</formula>
    </cfRule>
  </conditionalFormatting>
  <conditionalFormatting sqref="M27:P30">
    <cfRule type="cellIs" dxfId="51" priority="19" stopIfTrue="1" operator="greaterThanOrEqual">
      <formula>0.9</formula>
    </cfRule>
  </conditionalFormatting>
  <conditionalFormatting sqref="M23:M26">
    <cfRule type="cellIs" dxfId="50" priority="16" stopIfTrue="1" operator="greaterThanOrEqual">
      <formula>Q23*90%</formula>
    </cfRule>
    <cfRule type="cellIs" dxfId="49" priority="17" stopIfTrue="1" operator="between">
      <formula>Q23*70%</formula>
      <formula>Q23*89.999999999</formula>
    </cfRule>
    <cfRule type="cellIs" dxfId="48" priority="18" stopIfTrue="1" operator="lessThan">
      <formula>Q23*70%</formula>
    </cfRule>
  </conditionalFormatting>
  <conditionalFormatting sqref="M24">
    <cfRule type="cellIs" dxfId="47" priority="10" stopIfTrue="1" operator="greaterThanOrEqual">
      <formula>Q24*90%</formula>
    </cfRule>
    <cfRule type="cellIs" dxfId="46" priority="11" stopIfTrue="1" operator="between">
      <formula>Q24*70%</formula>
      <formula>Q24*89.999999999</formula>
    </cfRule>
    <cfRule type="cellIs" dxfId="45" priority="12" stopIfTrue="1" operator="lessThan">
      <formula>Q24*70%</formula>
    </cfRule>
  </conditionalFormatting>
  <conditionalFormatting sqref="M25">
    <cfRule type="cellIs" dxfId="44" priority="7" stopIfTrue="1" operator="greaterThanOrEqual">
      <formula>Q25*90%</formula>
    </cfRule>
    <cfRule type="cellIs" dxfId="43" priority="8" stopIfTrue="1" operator="between">
      <formula>Q25*70%</formula>
      <formula>Q25*89.999999999</formula>
    </cfRule>
    <cfRule type="cellIs" dxfId="42" priority="9" stopIfTrue="1" operator="lessThan">
      <formula>Q25*70%</formula>
    </cfRule>
  </conditionalFormatting>
  <conditionalFormatting sqref="M26">
    <cfRule type="cellIs" dxfId="41" priority="4" stopIfTrue="1" operator="greaterThanOrEqual">
      <formula>Q26*90%</formula>
    </cfRule>
    <cfRule type="cellIs" dxfId="40" priority="5" stopIfTrue="1" operator="between">
      <formula>Q26*70%</formula>
      <formula>Q26*89.999999999</formula>
    </cfRule>
    <cfRule type="cellIs" dxfId="39" priority="6" stopIfTrue="1" operator="lessThan">
      <formula>Q26*70%</formula>
    </cfRule>
  </conditionalFormatting>
  <printOptions horizontalCentered="1" verticalCentered="1"/>
  <pageMargins left="0.51181102362204722" right="0.51181102362204722" top="0.55118110236220474" bottom="0.55118110236220474" header="0.31496062992125984" footer="0.31496062992125984"/>
  <pageSetup scale="75" orientation="landscape" r:id="rId1"/>
  <rowBreaks count="1" manualBreakCount="1">
    <brk id="37" max="1638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sheetPr>
  <dimension ref="A1:AS103"/>
  <sheetViews>
    <sheetView topLeftCell="A25" zoomScaleNormal="100" zoomScaleSheetLayoutView="100" workbookViewId="0">
      <selection activeCell="A45" sqref="A45:T48"/>
    </sheetView>
  </sheetViews>
  <sheetFormatPr baseColWidth="10" defaultColWidth="3.140625" defaultRowHeight="12.75" x14ac:dyDescent="0.2"/>
  <cols>
    <col min="1" max="3" width="2.85546875" customWidth="1"/>
    <col min="4" max="4" width="5.28515625" customWidth="1"/>
    <col min="5" max="5" width="5.7109375" customWidth="1"/>
    <col min="6" max="6" width="6.7109375" customWidth="1"/>
    <col min="7" max="7" width="5.7109375" hidden="1" customWidth="1"/>
    <col min="8" max="8" width="3.7109375" customWidth="1"/>
    <col min="10" max="10" width="4" bestFit="1" customWidth="1"/>
    <col min="14" max="14" width="4.7109375" bestFit="1" customWidth="1"/>
    <col min="17" max="19" width="2.7109375" customWidth="1"/>
    <col min="20" max="20" width="4.28515625" customWidth="1"/>
    <col min="21" max="41" width="3.42578125" customWidth="1"/>
    <col min="45" max="45" width="10.28515625" bestFit="1" customWidth="1"/>
  </cols>
  <sheetData>
    <row r="1" spans="1:41" ht="18" customHeight="1" x14ac:dyDescent="0.2">
      <c r="A1" s="10"/>
      <c r="B1" s="11"/>
      <c r="C1" s="11"/>
      <c r="D1" s="11"/>
      <c r="E1" s="12"/>
      <c r="F1" s="64" t="s">
        <v>40</v>
      </c>
      <c r="G1" s="65"/>
      <c r="H1" s="65"/>
      <c r="I1" s="65"/>
      <c r="J1" s="65"/>
      <c r="K1" s="65"/>
      <c r="L1" s="65"/>
      <c r="M1" s="65"/>
      <c r="N1" s="65"/>
      <c r="O1" s="65"/>
      <c r="P1" s="65"/>
      <c r="Q1" s="65"/>
      <c r="R1" s="65"/>
      <c r="S1" s="65"/>
      <c r="T1" s="65"/>
      <c r="U1" s="65"/>
      <c r="V1" s="65"/>
      <c r="W1" s="65"/>
      <c r="X1" s="65"/>
      <c r="Y1" s="65"/>
      <c r="Z1" s="65"/>
      <c r="AA1" s="65"/>
      <c r="AB1" s="65"/>
      <c r="AC1" s="65"/>
      <c r="AD1" s="65"/>
      <c r="AE1" s="65"/>
      <c r="AF1" s="66"/>
      <c r="AG1" s="73" t="s">
        <v>36</v>
      </c>
      <c r="AH1" s="74"/>
      <c r="AI1" s="74"/>
      <c r="AJ1" s="74"/>
      <c r="AK1" s="74"/>
      <c r="AL1" s="74"/>
      <c r="AM1" s="74"/>
      <c r="AN1" s="74"/>
      <c r="AO1" s="75"/>
    </row>
    <row r="2" spans="1:41" ht="18" customHeight="1" x14ac:dyDescent="0.2">
      <c r="A2" s="10"/>
      <c r="B2" s="11"/>
      <c r="C2" s="11"/>
      <c r="D2" s="11"/>
      <c r="E2" s="12"/>
      <c r="F2" s="67"/>
      <c r="G2" s="68"/>
      <c r="H2" s="68"/>
      <c r="I2" s="68"/>
      <c r="J2" s="68"/>
      <c r="K2" s="68"/>
      <c r="L2" s="68"/>
      <c r="M2" s="68"/>
      <c r="N2" s="68"/>
      <c r="O2" s="68"/>
      <c r="P2" s="68"/>
      <c r="Q2" s="68"/>
      <c r="R2" s="68"/>
      <c r="S2" s="68"/>
      <c r="T2" s="68"/>
      <c r="U2" s="68"/>
      <c r="V2" s="68"/>
      <c r="W2" s="68"/>
      <c r="X2" s="68"/>
      <c r="Y2" s="68"/>
      <c r="Z2" s="68"/>
      <c r="AA2" s="68"/>
      <c r="AB2" s="68"/>
      <c r="AC2" s="68"/>
      <c r="AD2" s="68"/>
      <c r="AE2" s="68"/>
      <c r="AF2" s="69"/>
      <c r="AG2" s="73" t="s">
        <v>39</v>
      </c>
      <c r="AH2" s="74"/>
      <c r="AI2" s="74"/>
      <c r="AJ2" s="74"/>
      <c r="AK2" s="74"/>
      <c r="AL2" s="74"/>
      <c r="AM2" s="74"/>
      <c r="AN2" s="74"/>
      <c r="AO2" s="75"/>
    </row>
    <row r="3" spans="1:41" ht="18" customHeight="1" x14ac:dyDescent="0.2">
      <c r="A3" s="10"/>
      <c r="B3" s="11"/>
      <c r="C3" s="11"/>
      <c r="D3" s="11"/>
      <c r="E3" s="12"/>
      <c r="F3" s="67"/>
      <c r="G3" s="68"/>
      <c r="H3" s="68"/>
      <c r="I3" s="68"/>
      <c r="J3" s="68"/>
      <c r="K3" s="68"/>
      <c r="L3" s="68"/>
      <c r="M3" s="68"/>
      <c r="N3" s="68"/>
      <c r="O3" s="68"/>
      <c r="P3" s="68"/>
      <c r="Q3" s="68"/>
      <c r="R3" s="68"/>
      <c r="S3" s="68"/>
      <c r="T3" s="68"/>
      <c r="U3" s="68"/>
      <c r="V3" s="68"/>
      <c r="W3" s="68"/>
      <c r="X3" s="68"/>
      <c r="Y3" s="68"/>
      <c r="Z3" s="68"/>
      <c r="AA3" s="68"/>
      <c r="AB3" s="68"/>
      <c r="AC3" s="68"/>
      <c r="AD3" s="68"/>
      <c r="AE3" s="68"/>
      <c r="AF3" s="69"/>
      <c r="AG3" s="73" t="s">
        <v>37</v>
      </c>
      <c r="AH3" s="74"/>
      <c r="AI3" s="74"/>
      <c r="AJ3" s="74"/>
      <c r="AK3" s="74"/>
      <c r="AL3" s="74"/>
      <c r="AM3" s="74"/>
      <c r="AN3" s="74"/>
      <c r="AO3" s="75"/>
    </row>
    <row r="4" spans="1:41" ht="18" customHeight="1" x14ac:dyDescent="0.2">
      <c r="A4" s="13"/>
      <c r="B4" s="14"/>
      <c r="C4" s="14"/>
      <c r="D4" s="14"/>
      <c r="E4" s="15"/>
      <c r="F4" s="70"/>
      <c r="G4" s="71"/>
      <c r="H4" s="71"/>
      <c r="I4" s="71"/>
      <c r="J4" s="71"/>
      <c r="K4" s="71"/>
      <c r="L4" s="71"/>
      <c r="M4" s="71"/>
      <c r="N4" s="71"/>
      <c r="O4" s="71"/>
      <c r="P4" s="71"/>
      <c r="Q4" s="71"/>
      <c r="R4" s="71"/>
      <c r="S4" s="71"/>
      <c r="T4" s="71"/>
      <c r="U4" s="71"/>
      <c r="V4" s="71"/>
      <c r="W4" s="71"/>
      <c r="X4" s="71"/>
      <c r="Y4" s="71"/>
      <c r="Z4" s="71"/>
      <c r="AA4" s="71"/>
      <c r="AB4" s="71"/>
      <c r="AC4" s="71"/>
      <c r="AD4" s="71"/>
      <c r="AE4" s="71"/>
      <c r="AF4" s="72"/>
      <c r="AG4" s="73" t="s">
        <v>38</v>
      </c>
      <c r="AH4" s="74"/>
      <c r="AI4" s="74"/>
      <c r="AJ4" s="74"/>
      <c r="AK4" s="74"/>
      <c r="AL4" s="74"/>
      <c r="AM4" s="74"/>
      <c r="AN4" s="74"/>
      <c r="AO4" s="75"/>
    </row>
    <row r="5" spans="1:41" ht="6.75" customHeight="1" x14ac:dyDescent="0.2">
      <c r="A5" s="76" t="s">
        <v>29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8"/>
    </row>
    <row r="6" spans="1:41" ht="17.45" customHeight="1" x14ac:dyDescent="0.2">
      <c r="A6" s="98" t="s">
        <v>0</v>
      </c>
      <c r="B6" s="65"/>
      <c r="C6" s="66"/>
      <c r="D6" s="60" t="s">
        <v>1</v>
      </c>
      <c r="E6" s="60"/>
      <c r="F6" s="60"/>
      <c r="G6" s="60"/>
      <c r="H6" s="60"/>
      <c r="I6" s="60"/>
      <c r="J6" s="60"/>
      <c r="K6" s="57" t="s">
        <v>41</v>
      </c>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9"/>
    </row>
    <row r="7" spans="1:41" ht="17.45" customHeight="1" x14ac:dyDescent="0.2">
      <c r="A7" s="99"/>
      <c r="B7" s="68"/>
      <c r="C7" s="69"/>
      <c r="D7" s="60" t="s">
        <v>21</v>
      </c>
      <c r="E7" s="60"/>
      <c r="F7" s="60"/>
      <c r="G7" s="60"/>
      <c r="H7" s="60"/>
      <c r="I7" s="60"/>
      <c r="J7" s="60"/>
      <c r="K7" s="57" t="s">
        <v>42</v>
      </c>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9"/>
    </row>
    <row r="8" spans="1:41" ht="17.45" customHeight="1" x14ac:dyDescent="0.2">
      <c r="A8" s="100"/>
      <c r="B8" s="71"/>
      <c r="C8" s="72"/>
      <c r="D8" s="61" t="s">
        <v>35</v>
      </c>
      <c r="E8" s="62"/>
      <c r="F8" s="62"/>
      <c r="G8" s="62"/>
      <c r="H8" s="62"/>
      <c r="I8" s="62"/>
      <c r="J8" s="63"/>
      <c r="K8" s="57" t="s">
        <v>42</v>
      </c>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9"/>
    </row>
    <row r="9" spans="1:41" ht="43.9" customHeight="1" x14ac:dyDescent="0.2">
      <c r="A9" s="95" t="s">
        <v>28</v>
      </c>
      <c r="B9" s="95"/>
      <c r="C9" s="95"/>
      <c r="D9" s="60" t="s">
        <v>1</v>
      </c>
      <c r="E9" s="60"/>
      <c r="F9" s="60"/>
      <c r="G9" s="60"/>
      <c r="H9" s="60"/>
      <c r="I9" s="60"/>
      <c r="J9" s="60"/>
      <c r="K9" s="96" t="s">
        <v>43</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row>
    <row r="10" spans="1:41" ht="22.15" customHeight="1" x14ac:dyDescent="0.2">
      <c r="A10" s="95"/>
      <c r="B10" s="95"/>
      <c r="C10" s="95"/>
      <c r="D10" s="60" t="s">
        <v>21</v>
      </c>
      <c r="E10" s="60"/>
      <c r="F10" s="60"/>
      <c r="G10" s="60"/>
      <c r="H10" s="60"/>
      <c r="I10" s="60"/>
      <c r="J10" s="60"/>
      <c r="K10" s="96" t="s">
        <v>42</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row>
    <row r="11" spans="1:41" ht="22.15" customHeight="1" x14ac:dyDescent="0.2">
      <c r="A11" s="95"/>
      <c r="B11" s="95"/>
      <c r="C11" s="95"/>
      <c r="D11" s="60" t="s">
        <v>35</v>
      </c>
      <c r="E11" s="60"/>
      <c r="F11" s="60"/>
      <c r="G11" s="60"/>
      <c r="H11" s="60"/>
      <c r="I11" s="60"/>
      <c r="J11" s="60"/>
      <c r="K11" s="96" t="s">
        <v>42</v>
      </c>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row>
    <row r="12" spans="1:41" ht="33.75" customHeight="1" x14ac:dyDescent="0.2">
      <c r="A12" s="79" t="s">
        <v>76</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1"/>
    </row>
    <row r="13" spans="1:41" ht="20.25" customHeight="1" x14ac:dyDescent="0.2">
      <c r="A13" s="239" t="s">
        <v>58</v>
      </c>
      <c r="B13" s="240"/>
      <c r="C13" s="240"/>
      <c r="D13" s="240"/>
      <c r="E13" s="240"/>
      <c r="F13" s="240"/>
      <c r="G13" s="240"/>
      <c r="H13" s="240"/>
      <c r="I13" s="240"/>
      <c r="J13" s="240"/>
      <c r="K13" s="240"/>
      <c r="L13" s="240"/>
      <c r="M13" s="240"/>
      <c r="N13" s="240"/>
      <c r="O13" s="240"/>
      <c r="P13" s="240"/>
      <c r="Q13" s="240"/>
      <c r="R13" s="240"/>
      <c r="S13" s="240"/>
      <c r="T13" s="241"/>
      <c r="U13" s="245" t="s">
        <v>145</v>
      </c>
      <c r="V13" s="240"/>
      <c r="W13" s="240"/>
      <c r="X13" s="240"/>
      <c r="Y13" s="240"/>
      <c r="Z13" s="240"/>
      <c r="AA13" s="240"/>
      <c r="AB13" s="240"/>
      <c r="AC13" s="240"/>
      <c r="AD13" s="240"/>
      <c r="AE13" s="240"/>
      <c r="AF13" s="240"/>
      <c r="AG13" s="240"/>
      <c r="AH13" s="240"/>
      <c r="AI13" s="240"/>
      <c r="AJ13" s="240"/>
      <c r="AK13" s="240"/>
      <c r="AL13" s="240"/>
      <c r="AM13" s="240"/>
      <c r="AN13" s="240"/>
      <c r="AO13" s="246"/>
    </row>
    <row r="14" spans="1:41" ht="20.25" customHeight="1" x14ac:dyDescent="0.2">
      <c r="A14" s="242"/>
      <c r="B14" s="243"/>
      <c r="C14" s="243"/>
      <c r="D14" s="243"/>
      <c r="E14" s="243"/>
      <c r="F14" s="243"/>
      <c r="G14" s="243"/>
      <c r="H14" s="243"/>
      <c r="I14" s="243"/>
      <c r="J14" s="243"/>
      <c r="K14" s="243"/>
      <c r="L14" s="243"/>
      <c r="M14" s="243"/>
      <c r="N14" s="243"/>
      <c r="O14" s="243"/>
      <c r="P14" s="243"/>
      <c r="Q14" s="243"/>
      <c r="R14" s="243"/>
      <c r="S14" s="243"/>
      <c r="T14" s="244"/>
      <c r="U14" s="247"/>
      <c r="V14" s="243"/>
      <c r="W14" s="243"/>
      <c r="X14" s="243"/>
      <c r="Y14" s="243"/>
      <c r="Z14" s="243"/>
      <c r="AA14" s="243"/>
      <c r="AB14" s="243"/>
      <c r="AC14" s="243"/>
      <c r="AD14" s="243"/>
      <c r="AE14" s="243"/>
      <c r="AF14" s="243"/>
      <c r="AG14" s="243"/>
      <c r="AH14" s="243"/>
      <c r="AI14" s="243"/>
      <c r="AJ14" s="243"/>
      <c r="AK14" s="243"/>
      <c r="AL14" s="243"/>
      <c r="AM14" s="243"/>
      <c r="AN14" s="243"/>
      <c r="AO14" s="248"/>
    </row>
    <row r="15" spans="1:41" ht="26.25" customHeight="1" x14ac:dyDescent="0.2">
      <c r="A15" s="249" t="s">
        <v>100</v>
      </c>
      <c r="B15" s="250"/>
      <c r="C15" s="250"/>
      <c r="D15" s="250"/>
      <c r="E15" s="250"/>
      <c r="F15" s="250"/>
      <c r="G15" s="250"/>
      <c r="H15" s="250"/>
      <c r="I15" s="250"/>
      <c r="J15" s="250"/>
      <c r="K15" s="250"/>
      <c r="L15" s="250"/>
      <c r="M15" s="250"/>
      <c r="N15" s="250"/>
      <c r="O15" s="250"/>
      <c r="P15" s="240" t="s">
        <v>59</v>
      </c>
      <c r="Q15" s="253"/>
      <c r="R15" s="253"/>
      <c r="S15" s="253"/>
      <c r="T15" s="253"/>
      <c r="U15" s="253"/>
      <c r="V15" s="253"/>
      <c r="W15" s="253"/>
      <c r="X15" s="253"/>
      <c r="Y15" s="253"/>
      <c r="Z15" s="253"/>
      <c r="AA15" s="253"/>
      <c r="AB15" s="253"/>
      <c r="AC15" s="254"/>
      <c r="AD15" s="245" t="s">
        <v>105</v>
      </c>
      <c r="AE15" s="240"/>
      <c r="AF15" s="240"/>
      <c r="AG15" s="240"/>
      <c r="AH15" s="240"/>
      <c r="AI15" s="240"/>
      <c r="AJ15" s="240"/>
      <c r="AK15" s="240"/>
      <c r="AL15" s="240"/>
      <c r="AM15" s="240"/>
      <c r="AN15" s="240"/>
      <c r="AO15" s="246"/>
    </row>
    <row r="16" spans="1:41" ht="27.75" customHeight="1" x14ac:dyDescent="0.2">
      <c r="A16" s="251"/>
      <c r="B16" s="252"/>
      <c r="C16" s="252"/>
      <c r="D16" s="252"/>
      <c r="E16" s="252"/>
      <c r="F16" s="252"/>
      <c r="G16" s="252"/>
      <c r="H16" s="252"/>
      <c r="I16" s="252"/>
      <c r="J16" s="252"/>
      <c r="K16" s="252"/>
      <c r="L16" s="252"/>
      <c r="M16" s="252"/>
      <c r="N16" s="252"/>
      <c r="O16" s="252"/>
      <c r="P16" s="255"/>
      <c r="Q16" s="255"/>
      <c r="R16" s="255"/>
      <c r="S16" s="255"/>
      <c r="T16" s="255"/>
      <c r="U16" s="255"/>
      <c r="V16" s="255"/>
      <c r="W16" s="255"/>
      <c r="X16" s="255"/>
      <c r="Y16" s="255"/>
      <c r="Z16" s="255"/>
      <c r="AA16" s="255"/>
      <c r="AB16" s="255"/>
      <c r="AC16" s="256"/>
      <c r="AD16" s="247"/>
      <c r="AE16" s="243"/>
      <c r="AF16" s="243"/>
      <c r="AG16" s="243"/>
      <c r="AH16" s="243"/>
      <c r="AI16" s="243"/>
      <c r="AJ16" s="243"/>
      <c r="AK16" s="243"/>
      <c r="AL16" s="243"/>
      <c r="AM16" s="243"/>
      <c r="AN16" s="243"/>
      <c r="AO16" s="248"/>
    </row>
    <row r="17" spans="1:45" x14ac:dyDescent="0.2">
      <c r="A17" s="101" t="s">
        <v>2</v>
      </c>
      <c r="B17" s="102"/>
      <c r="C17" s="102"/>
      <c r="D17" s="102"/>
      <c r="E17" s="102"/>
      <c r="F17" s="102"/>
      <c r="G17" s="102"/>
      <c r="H17" s="102"/>
      <c r="I17" s="102"/>
      <c r="J17" s="102"/>
      <c r="K17" s="102"/>
      <c r="L17" s="102"/>
      <c r="M17" s="102"/>
      <c r="N17" s="102"/>
      <c r="O17" s="102"/>
      <c r="P17" s="102"/>
      <c r="Q17" s="102"/>
      <c r="R17" s="102"/>
      <c r="S17" s="102"/>
      <c r="T17" s="102"/>
      <c r="U17" s="102" t="s">
        <v>3</v>
      </c>
      <c r="V17" s="102"/>
      <c r="W17" s="102"/>
      <c r="X17" s="102"/>
      <c r="Y17" s="102"/>
      <c r="Z17" s="102"/>
      <c r="AA17" s="102"/>
      <c r="AB17" s="102"/>
      <c r="AC17" s="102"/>
      <c r="AD17" s="102"/>
      <c r="AE17" s="102"/>
      <c r="AF17" s="102"/>
      <c r="AG17" s="102"/>
      <c r="AH17" s="102"/>
      <c r="AI17" s="102"/>
      <c r="AJ17" s="102"/>
      <c r="AK17" s="102" t="s">
        <v>4</v>
      </c>
      <c r="AL17" s="102"/>
      <c r="AM17" s="102"/>
      <c r="AN17" s="102"/>
      <c r="AO17" s="103"/>
    </row>
    <row r="18" spans="1:45" ht="18" customHeight="1" x14ac:dyDescent="0.2">
      <c r="A18" s="1" t="s">
        <v>5</v>
      </c>
      <c r="B18" s="2"/>
      <c r="C18" s="2"/>
      <c r="D18" s="3"/>
      <c r="E18" s="2" t="s">
        <v>6</v>
      </c>
      <c r="F18" s="2"/>
      <c r="G18" s="104" t="s">
        <v>45</v>
      </c>
      <c r="H18" s="105"/>
      <c r="I18" s="4" t="s">
        <v>7</v>
      </c>
      <c r="J18" s="5"/>
      <c r="K18" s="6"/>
      <c r="L18" s="7"/>
      <c r="M18" s="104" t="s">
        <v>8</v>
      </c>
      <c r="N18" s="105"/>
      <c r="O18" s="2"/>
      <c r="P18" s="106" t="s">
        <v>27</v>
      </c>
      <c r="Q18" s="106"/>
      <c r="R18" s="106"/>
      <c r="S18" s="106"/>
      <c r="T18" s="106"/>
      <c r="U18" s="107" t="s">
        <v>144</v>
      </c>
      <c r="V18" s="107"/>
      <c r="W18" s="107"/>
      <c r="X18" s="107"/>
      <c r="Y18" s="107"/>
      <c r="Z18" s="107"/>
      <c r="AA18" s="107"/>
      <c r="AB18" s="107"/>
      <c r="AC18" s="107"/>
      <c r="AD18" s="107"/>
      <c r="AE18" s="107"/>
      <c r="AF18" s="107"/>
      <c r="AG18" s="107"/>
      <c r="AH18" s="107"/>
      <c r="AI18" s="107"/>
      <c r="AJ18" s="107"/>
      <c r="AK18" s="194" t="s">
        <v>44</v>
      </c>
      <c r="AL18" s="194"/>
      <c r="AM18" s="194"/>
      <c r="AN18" s="194"/>
      <c r="AO18" s="194"/>
    </row>
    <row r="19" spans="1:45" x14ac:dyDescent="0.2">
      <c r="A19" s="101" t="s">
        <v>9</v>
      </c>
      <c r="B19" s="102"/>
      <c r="C19" s="102"/>
      <c r="D19" s="102"/>
      <c r="E19" s="102"/>
      <c r="F19" s="102"/>
      <c r="G19" s="102"/>
      <c r="H19" s="102"/>
      <c r="I19" s="102"/>
      <c r="J19" s="102"/>
      <c r="K19" s="102"/>
      <c r="L19" s="102"/>
      <c r="M19" s="102"/>
      <c r="N19" s="102"/>
      <c r="O19" s="102"/>
      <c r="P19" s="102"/>
      <c r="Q19" s="102"/>
      <c r="R19" s="102"/>
      <c r="S19" s="102"/>
      <c r="T19" s="102"/>
      <c r="U19" s="107"/>
      <c r="V19" s="107"/>
      <c r="W19" s="107"/>
      <c r="X19" s="107"/>
      <c r="Y19" s="107"/>
      <c r="Z19" s="107"/>
      <c r="AA19" s="107"/>
      <c r="AB19" s="107"/>
      <c r="AC19" s="107"/>
      <c r="AD19" s="107"/>
      <c r="AE19" s="107"/>
      <c r="AF19" s="107"/>
      <c r="AG19" s="107"/>
      <c r="AH19" s="107"/>
      <c r="AI19" s="107"/>
      <c r="AJ19" s="107"/>
      <c r="AK19" s="238"/>
      <c r="AL19" s="238"/>
      <c r="AM19" s="238"/>
      <c r="AN19" s="238"/>
      <c r="AO19" s="238"/>
    </row>
    <row r="20" spans="1:45" x14ac:dyDescent="0.2">
      <c r="A20" s="112" t="s">
        <v>11</v>
      </c>
      <c r="B20" s="113"/>
      <c r="C20" s="113"/>
      <c r="D20" s="113"/>
      <c r="E20" s="113"/>
      <c r="F20" s="113"/>
      <c r="G20" s="113"/>
      <c r="H20" s="114" t="s">
        <v>12</v>
      </c>
      <c r="I20" s="114"/>
      <c r="J20" s="114"/>
      <c r="K20" s="114"/>
      <c r="L20" s="114"/>
      <c r="M20" s="114"/>
      <c r="N20" s="115" t="s">
        <v>13</v>
      </c>
      <c r="O20" s="115"/>
      <c r="P20" s="115"/>
      <c r="Q20" s="115"/>
      <c r="R20" s="115"/>
      <c r="S20" s="115"/>
      <c r="T20" s="115"/>
      <c r="U20" s="107"/>
      <c r="V20" s="107"/>
      <c r="W20" s="107"/>
      <c r="X20" s="107"/>
      <c r="Y20" s="107"/>
      <c r="Z20" s="107"/>
      <c r="AA20" s="107"/>
      <c r="AB20" s="107"/>
      <c r="AC20" s="107"/>
      <c r="AD20" s="107"/>
      <c r="AE20" s="107"/>
      <c r="AF20" s="107"/>
      <c r="AG20" s="107"/>
      <c r="AH20" s="107"/>
      <c r="AI20" s="107"/>
      <c r="AJ20" s="107"/>
      <c r="AK20" s="116" t="s">
        <v>10</v>
      </c>
      <c r="AL20" s="116"/>
      <c r="AM20" s="116"/>
      <c r="AN20" s="116"/>
      <c r="AO20" s="116"/>
    </row>
    <row r="21" spans="1:45" ht="27" customHeight="1" x14ac:dyDescent="0.2">
      <c r="A21" s="118" t="s">
        <v>137</v>
      </c>
      <c r="B21" s="119"/>
      <c r="C21" s="119"/>
      <c r="D21" s="119"/>
      <c r="E21" s="119"/>
      <c r="F21" s="119"/>
      <c r="G21" s="120"/>
      <c r="H21" s="121" t="s">
        <v>26</v>
      </c>
      <c r="I21" s="122"/>
      <c r="J21" s="122"/>
      <c r="K21" s="122"/>
      <c r="L21" s="122"/>
      <c r="M21" s="123"/>
      <c r="N21" s="124" t="s">
        <v>25</v>
      </c>
      <c r="O21" s="125"/>
      <c r="P21" s="125"/>
      <c r="Q21" s="125"/>
      <c r="R21" s="125"/>
      <c r="S21" s="125"/>
      <c r="T21" s="126"/>
      <c r="U21" s="107"/>
      <c r="V21" s="107"/>
      <c r="W21" s="107"/>
      <c r="X21" s="107"/>
      <c r="Y21" s="107"/>
      <c r="Z21" s="107"/>
      <c r="AA21" s="107"/>
      <c r="AB21" s="107"/>
      <c r="AC21" s="107"/>
      <c r="AD21" s="107"/>
      <c r="AE21" s="107"/>
      <c r="AF21" s="107"/>
      <c r="AG21" s="107"/>
      <c r="AH21" s="107"/>
      <c r="AI21" s="107"/>
      <c r="AJ21" s="107"/>
      <c r="AK21" s="127" t="s">
        <v>49</v>
      </c>
      <c r="AL21" s="127"/>
      <c r="AM21" s="127"/>
      <c r="AN21" s="127"/>
      <c r="AO21" s="127"/>
    </row>
    <row r="22" spans="1:45" x14ac:dyDescent="0.2">
      <c r="A22" s="129" t="s">
        <v>14</v>
      </c>
      <c r="B22" s="130"/>
      <c r="C22" s="130"/>
      <c r="D22" s="131"/>
      <c r="E22" s="57" t="s">
        <v>15</v>
      </c>
      <c r="F22" s="130"/>
      <c r="G22" s="130"/>
      <c r="H22" s="131"/>
      <c r="I22" s="57" t="s">
        <v>16</v>
      </c>
      <c r="J22" s="130"/>
      <c r="K22" s="130"/>
      <c r="L22" s="131"/>
      <c r="M22" s="57" t="s">
        <v>17</v>
      </c>
      <c r="N22" s="58"/>
      <c r="O22" s="58"/>
      <c r="P22" s="132"/>
      <c r="Q22" s="57" t="s">
        <v>18</v>
      </c>
      <c r="R22" s="58"/>
      <c r="S22" s="58"/>
      <c r="T22" s="132"/>
      <c r="U22" s="102" t="s">
        <v>19</v>
      </c>
      <c r="V22" s="102"/>
      <c r="W22" s="102"/>
      <c r="X22" s="102"/>
      <c r="Y22" s="102"/>
      <c r="Z22" s="102"/>
      <c r="AA22" s="102"/>
      <c r="AB22" s="102"/>
      <c r="AC22" s="102"/>
      <c r="AD22" s="102"/>
      <c r="AE22" s="102"/>
      <c r="AF22" s="102"/>
      <c r="AG22" s="102"/>
      <c r="AH22" s="102"/>
      <c r="AI22" s="102"/>
      <c r="AJ22" s="102"/>
      <c r="AK22" s="102"/>
      <c r="AL22" s="102"/>
      <c r="AM22" s="102"/>
      <c r="AN22" s="102"/>
      <c r="AO22" s="103"/>
      <c r="AP22" s="8"/>
    </row>
    <row r="23" spans="1:45" ht="24" customHeight="1" x14ac:dyDescent="0.2">
      <c r="A23" s="231">
        <v>42736</v>
      </c>
      <c r="B23" s="232"/>
      <c r="C23" s="232"/>
      <c r="D23" s="233"/>
      <c r="E23" s="211">
        <f>3040-88</f>
        <v>2952</v>
      </c>
      <c r="F23" s="212"/>
      <c r="G23" s="212"/>
      <c r="H23" s="213"/>
      <c r="I23" s="211">
        <f>3523-88</f>
        <v>3435</v>
      </c>
      <c r="J23" s="212"/>
      <c r="K23" s="212"/>
      <c r="L23" s="213"/>
      <c r="M23" s="163">
        <f>+E23/I23</f>
        <v>0.85938864628820966</v>
      </c>
      <c r="N23" s="164"/>
      <c r="O23" s="164"/>
      <c r="P23" s="165"/>
      <c r="Q23" s="216">
        <v>1</v>
      </c>
      <c r="R23" s="217"/>
      <c r="S23" s="217"/>
      <c r="T23" s="218"/>
      <c r="U23" s="50"/>
      <c r="V23" s="49"/>
      <c r="W23" s="49"/>
      <c r="X23" s="49"/>
      <c r="Y23" s="49"/>
      <c r="Z23" s="49"/>
      <c r="AA23" s="49"/>
      <c r="AB23" s="49"/>
      <c r="AC23" s="49"/>
      <c r="AD23" s="49"/>
      <c r="AE23" s="49"/>
      <c r="AF23" s="49"/>
      <c r="AG23" s="49"/>
      <c r="AH23" s="49"/>
      <c r="AI23" s="49"/>
      <c r="AJ23" s="49"/>
      <c r="AK23" s="49"/>
      <c r="AL23" s="49"/>
      <c r="AM23" s="49"/>
      <c r="AN23" s="49"/>
      <c r="AO23" s="17"/>
      <c r="AS23" s="53"/>
    </row>
    <row r="24" spans="1:45" ht="22.5" customHeight="1" x14ac:dyDescent="0.2">
      <c r="A24" s="231">
        <v>42767</v>
      </c>
      <c r="B24" s="232"/>
      <c r="C24" s="232"/>
      <c r="D24" s="233"/>
      <c r="E24" s="211">
        <f>4621-100</f>
        <v>4521</v>
      </c>
      <c r="F24" s="212"/>
      <c r="G24" s="212"/>
      <c r="H24" s="213"/>
      <c r="I24" s="211">
        <f>4942-100</f>
        <v>4842</v>
      </c>
      <c r="J24" s="212"/>
      <c r="K24" s="212"/>
      <c r="L24" s="213"/>
      <c r="M24" s="163">
        <f t="shared" ref="M24:M25" si="0">+E24/I24</f>
        <v>0.93370508054522927</v>
      </c>
      <c r="N24" s="164"/>
      <c r="O24" s="164"/>
      <c r="P24" s="165"/>
      <c r="Q24" s="216">
        <v>1</v>
      </c>
      <c r="R24" s="217"/>
      <c r="S24" s="217"/>
      <c r="T24" s="218"/>
      <c r="U24" s="50"/>
      <c r="V24" s="49"/>
      <c r="W24" s="49"/>
      <c r="X24" s="49"/>
      <c r="Y24" s="49"/>
      <c r="Z24" s="49"/>
      <c r="AA24" s="49"/>
      <c r="AB24" s="49"/>
      <c r="AC24" s="49"/>
      <c r="AD24" s="49"/>
      <c r="AE24" s="49"/>
      <c r="AF24" s="49"/>
      <c r="AG24" s="49"/>
      <c r="AH24" s="49"/>
      <c r="AI24" s="49"/>
      <c r="AJ24" s="49"/>
      <c r="AK24" s="49"/>
      <c r="AL24" s="49"/>
      <c r="AM24" s="49"/>
      <c r="AN24" s="49"/>
      <c r="AO24" s="17"/>
      <c r="AS24" s="53"/>
    </row>
    <row r="25" spans="1:45" ht="22.5" customHeight="1" x14ac:dyDescent="0.2">
      <c r="A25" s="231" t="s">
        <v>146</v>
      </c>
      <c r="B25" s="232"/>
      <c r="C25" s="232"/>
      <c r="D25" s="233"/>
      <c r="E25" s="211">
        <f>4095-45</f>
        <v>4050</v>
      </c>
      <c r="F25" s="212"/>
      <c r="G25" s="212"/>
      <c r="H25" s="213"/>
      <c r="I25" s="211">
        <f>4223-45</f>
        <v>4178</v>
      </c>
      <c r="J25" s="212"/>
      <c r="K25" s="212"/>
      <c r="L25" s="213"/>
      <c r="M25" s="163">
        <f t="shared" si="0"/>
        <v>0.96936333173767353</v>
      </c>
      <c r="N25" s="164"/>
      <c r="O25" s="164"/>
      <c r="P25" s="165"/>
      <c r="Q25" s="216">
        <v>1</v>
      </c>
      <c r="R25" s="217"/>
      <c r="S25" s="217"/>
      <c r="T25" s="218"/>
      <c r="U25" s="50"/>
      <c r="V25" s="49"/>
      <c r="W25" s="49"/>
      <c r="X25" s="49"/>
      <c r="Y25" s="49"/>
      <c r="Z25" s="49"/>
      <c r="AA25" s="49"/>
      <c r="AB25" s="49"/>
      <c r="AC25" s="49"/>
      <c r="AD25" s="49"/>
      <c r="AE25" s="49"/>
      <c r="AF25" s="49"/>
      <c r="AG25" s="49"/>
      <c r="AH25" s="49"/>
      <c r="AI25" s="49"/>
      <c r="AJ25" s="49"/>
      <c r="AK25" s="49"/>
      <c r="AL25" s="49"/>
      <c r="AM25" s="49"/>
      <c r="AN25" s="49"/>
      <c r="AO25" s="17"/>
      <c r="AS25" s="53"/>
    </row>
    <row r="26" spans="1:45" ht="24" customHeight="1" x14ac:dyDescent="0.2">
      <c r="A26" s="231">
        <v>42826</v>
      </c>
      <c r="B26" s="232"/>
      <c r="C26" s="232"/>
      <c r="D26" s="233"/>
      <c r="E26" s="206"/>
      <c r="F26" s="207"/>
      <c r="G26" s="207"/>
      <c r="H26" s="208"/>
      <c r="I26" s="206"/>
      <c r="J26" s="207"/>
      <c r="K26" s="207"/>
      <c r="L26" s="208"/>
      <c r="M26" s="163" t="e">
        <f>+E26/I26</f>
        <v>#DIV/0!</v>
      </c>
      <c r="N26" s="164"/>
      <c r="O26" s="164"/>
      <c r="P26" s="165"/>
      <c r="Q26" s="216">
        <v>1</v>
      </c>
      <c r="R26" s="217"/>
      <c r="S26" s="217"/>
      <c r="T26" s="218"/>
      <c r="U26" s="187"/>
      <c r="V26" s="188"/>
      <c r="W26" s="188"/>
      <c r="X26" s="188"/>
      <c r="Y26" s="188"/>
      <c r="Z26" s="188"/>
      <c r="AA26" s="188"/>
      <c r="AB26" s="188"/>
      <c r="AC26" s="188"/>
      <c r="AD26" s="188"/>
      <c r="AE26" s="188"/>
      <c r="AF26" s="188"/>
      <c r="AG26" s="188"/>
      <c r="AH26" s="188"/>
      <c r="AI26" s="188"/>
      <c r="AJ26" s="188"/>
      <c r="AK26" s="188"/>
      <c r="AL26" s="188"/>
      <c r="AM26" s="188"/>
      <c r="AN26" s="188"/>
      <c r="AO26" s="189"/>
      <c r="AS26" s="53"/>
    </row>
    <row r="27" spans="1:45" ht="22.5" customHeight="1" x14ac:dyDescent="0.2">
      <c r="A27" s="231">
        <v>42856</v>
      </c>
      <c r="B27" s="232"/>
      <c r="C27" s="232"/>
      <c r="D27" s="233"/>
      <c r="E27" s="234"/>
      <c r="F27" s="207"/>
      <c r="G27" s="207"/>
      <c r="H27" s="208"/>
      <c r="I27" s="234"/>
      <c r="J27" s="207"/>
      <c r="K27" s="207"/>
      <c r="L27" s="208"/>
      <c r="M27" s="163" t="e">
        <f t="shared" ref="M27:M35" si="1">+E27/I27</f>
        <v>#DIV/0!</v>
      </c>
      <c r="N27" s="164"/>
      <c r="O27" s="164"/>
      <c r="P27" s="165"/>
      <c r="Q27" s="216">
        <v>1</v>
      </c>
      <c r="R27" s="217"/>
      <c r="S27" s="217"/>
      <c r="T27" s="218"/>
      <c r="U27" s="187"/>
      <c r="V27" s="188"/>
      <c r="W27" s="188"/>
      <c r="X27" s="188"/>
      <c r="Y27" s="188"/>
      <c r="Z27" s="188"/>
      <c r="AA27" s="188"/>
      <c r="AB27" s="188"/>
      <c r="AC27" s="188"/>
      <c r="AD27" s="188"/>
      <c r="AE27" s="188"/>
      <c r="AF27" s="188"/>
      <c r="AG27" s="188"/>
      <c r="AH27" s="188"/>
      <c r="AI27" s="188"/>
      <c r="AJ27" s="188"/>
      <c r="AK27" s="188"/>
      <c r="AL27" s="188"/>
      <c r="AM27" s="188"/>
      <c r="AN27" s="188"/>
      <c r="AO27" s="189"/>
      <c r="AS27" s="51">
        <f>SUM(E23:H25)</f>
        <v>11523</v>
      </c>
    </row>
    <row r="28" spans="1:45" ht="22.5" customHeight="1" x14ac:dyDescent="0.2">
      <c r="A28" s="231">
        <v>42887</v>
      </c>
      <c r="B28" s="232"/>
      <c r="C28" s="232"/>
      <c r="D28" s="233"/>
      <c r="E28" s="235"/>
      <c r="F28" s="236"/>
      <c r="G28" s="236"/>
      <c r="H28" s="237"/>
      <c r="I28" s="235"/>
      <c r="J28" s="236"/>
      <c r="K28" s="236"/>
      <c r="L28" s="237"/>
      <c r="M28" s="163" t="e">
        <f t="shared" si="1"/>
        <v>#DIV/0!</v>
      </c>
      <c r="N28" s="164"/>
      <c r="O28" s="164"/>
      <c r="P28" s="165"/>
      <c r="Q28" s="216">
        <v>1</v>
      </c>
      <c r="R28" s="217"/>
      <c r="S28" s="217"/>
      <c r="T28" s="218"/>
      <c r="U28" s="187"/>
      <c r="V28" s="188"/>
      <c r="W28" s="188"/>
      <c r="X28" s="188"/>
      <c r="Y28" s="188"/>
      <c r="Z28" s="188"/>
      <c r="AA28" s="188"/>
      <c r="AB28" s="188"/>
      <c r="AC28" s="188"/>
      <c r="AD28" s="188"/>
      <c r="AE28" s="188"/>
      <c r="AF28" s="188"/>
      <c r="AG28" s="188"/>
      <c r="AH28" s="188"/>
      <c r="AI28" s="188"/>
      <c r="AJ28" s="188"/>
      <c r="AK28" s="188"/>
      <c r="AL28" s="188"/>
      <c r="AM28" s="188"/>
      <c r="AN28" s="188"/>
      <c r="AO28" s="189"/>
      <c r="AS28" s="51">
        <f>SUM(I23:L25)</f>
        <v>12455</v>
      </c>
    </row>
    <row r="29" spans="1:45" ht="22.5" customHeight="1" x14ac:dyDescent="0.2">
      <c r="A29" s="231">
        <v>42917</v>
      </c>
      <c r="B29" s="232"/>
      <c r="C29" s="232"/>
      <c r="D29" s="233"/>
      <c r="E29" s="235"/>
      <c r="F29" s="236"/>
      <c r="G29" s="236"/>
      <c r="H29" s="237"/>
      <c r="I29" s="235"/>
      <c r="J29" s="236"/>
      <c r="K29" s="236"/>
      <c r="L29" s="237"/>
      <c r="M29" s="163" t="e">
        <f t="shared" si="1"/>
        <v>#DIV/0!</v>
      </c>
      <c r="N29" s="164"/>
      <c r="O29" s="164"/>
      <c r="P29" s="165"/>
      <c r="Q29" s="216">
        <v>1</v>
      </c>
      <c r="R29" s="217"/>
      <c r="S29" s="217"/>
      <c r="T29" s="218"/>
      <c r="U29" s="187"/>
      <c r="V29" s="188"/>
      <c r="W29" s="188"/>
      <c r="X29" s="188"/>
      <c r="Y29" s="188"/>
      <c r="Z29" s="188"/>
      <c r="AA29" s="188"/>
      <c r="AB29" s="188"/>
      <c r="AC29" s="188"/>
      <c r="AD29" s="188"/>
      <c r="AE29" s="188"/>
      <c r="AF29" s="188"/>
      <c r="AG29" s="188"/>
      <c r="AH29" s="188"/>
      <c r="AI29" s="188"/>
      <c r="AJ29" s="188"/>
      <c r="AK29" s="188"/>
      <c r="AL29" s="188"/>
      <c r="AM29" s="188"/>
      <c r="AN29" s="188"/>
      <c r="AO29" s="189"/>
      <c r="AS29" s="52">
        <f>+AS27/AS28</f>
        <v>0.9251706142111602</v>
      </c>
    </row>
    <row r="30" spans="1:45" ht="22.5" customHeight="1" x14ac:dyDescent="0.2">
      <c r="A30" s="231">
        <v>42948</v>
      </c>
      <c r="B30" s="232"/>
      <c r="C30" s="232"/>
      <c r="D30" s="233"/>
      <c r="E30" s="206"/>
      <c r="F30" s="207"/>
      <c r="G30" s="207"/>
      <c r="H30" s="208"/>
      <c r="I30" s="206"/>
      <c r="J30" s="207"/>
      <c r="K30" s="207"/>
      <c r="L30" s="208"/>
      <c r="M30" s="163" t="e">
        <f t="shared" si="1"/>
        <v>#DIV/0!</v>
      </c>
      <c r="N30" s="164"/>
      <c r="O30" s="164"/>
      <c r="P30" s="165"/>
      <c r="Q30" s="216">
        <v>1</v>
      </c>
      <c r="R30" s="217"/>
      <c r="S30" s="217"/>
      <c r="T30" s="218"/>
      <c r="U30" s="187"/>
      <c r="V30" s="188"/>
      <c r="W30" s="188"/>
      <c r="X30" s="188"/>
      <c r="Y30" s="188"/>
      <c r="Z30" s="188"/>
      <c r="AA30" s="188"/>
      <c r="AB30" s="188"/>
      <c r="AC30" s="188"/>
      <c r="AD30" s="188"/>
      <c r="AE30" s="188"/>
      <c r="AF30" s="188"/>
      <c r="AG30" s="188"/>
      <c r="AH30" s="188"/>
      <c r="AI30" s="188"/>
      <c r="AJ30" s="188"/>
      <c r="AK30" s="188"/>
      <c r="AL30" s="188"/>
      <c r="AM30" s="188"/>
      <c r="AN30" s="188"/>
      <c r="AO30" s="189"/>
      <c r="AS30" s="53"/>
    </row>
    <row r="31" spans="1:45" ht="22.5" customHeight="1" x14ac:dyDescent="0.2">
      <c r="A31" s="231">
        <v>42979</v>
      </c>
      <c r="B31" s="232"/>
      <c r="C31" s="232"/>
      <c r="D31" s="233"/>
      <c r="E31" s="206"/>
      <c r="F31" s="207"/>
      <c r="G31" s="207"/>
      <c r="H31" s="208"/>
      <c r="I31" s="206"/>
      <c r="J31" s="207"/>
      <c r="K31" s="207"/>
      <c r="L31" s="208"/>
      <c r="M31" s="163" t="e">
        <f t="shared" si="1"/>
        <v>#DIV/0!</v>
      </c>
      <c r="N31" s="164"/>
      <c r="O31" s="164"/>
      <c r="P31" s="165"/>
      <c r="Q31" s="216">
        <v>1</v>
      </c>
      <c r="R31" s="217"/>
      <c r="S31" s="217"/>
      <c r="T31" s="218"/>
      <c r="U31" s="187"/>
      <c r="V31" s="188"/>
      <c r="W31" s="188"/>
      <c r="X31" s="188"/>
      <c r="Y31" s="188"/>
      <c r="Z31" s="188"/>
      <c r="AA31" s="188"/>
      <c r="AB31" s="188"/>
      <c r="AC31" s="188"/>
      <c r="AD31" s="188"/>
      <c r="AE31" s="188"/>
      <c r="AF31" s="188"/>
      <c r="AG31" s="188"/>
      <c r="AH31" s="188"/>
      <c r="AI31" s="188"/>
      <c r="AJ31" s="188"/>
      <c r="AK31" s="188"/>
      <c r="AL31" s="188"/>
      <c r="AM31" s="188"/>
      <c r="AN31" s="188"/>
      <c r="AO31" s="189"/>
      <c r="AS31" s="53"/>
    </row>
    <row r="32" spans="1:45" ht="22.5" customHeight="1" x14ac:dyDescent="0.2">
      <c r="A32" s="231">
        <v>43009</v>
      </c>
      <c r="B32" s="232"/>
      <c r="C32" s="232"/>
      <c r="D32" s="233"/>
      <c r="E32" s="206"/>
      <c r="F32" s="207"/>
      <c r="G32" s="207"/>
      <c r="H32" s="208"/>
      <c r="I32" s="206"/>
      <c r="J32" s="207"/>
      <c r="K32" s="207"/>
      <c r="L32" s="208"/>
      <c r="M32" s="163" t="e">
        <f t="shared" si="1"/>
        <v>#DIV/0!</v>
      </c>
      <c r="N32" s="164"/>
      <c r="O32" s="164"/>
      <c r="P32" s="165"/>
      <c r="Q32" s="216">
        <v>1</v>
      </c>
      <c r="R32" s="217"/>
      <c r="S32" s="217"/>
      <c r="T32" s="218"/>
      <c r="U32" s="187"/>
      <c r="V32" s="188"/>
      <c r="W32" s="188"/>
      <c r="X32" s="188"/>
      <c r="Y32" s="188"/>
      <c r="Z32" s="188"/>
      <c r="AA32" s="188"/>
      <c r="AB32" s="188"/>
      <c r="AC32" s="188"/>
      <c r="AD32" s="188"/>
      <c r="AE32" s="188"/>
      <c r="AF32" s="188"/>
      <c r="AG32" s="188"/>
      <c r="AH32" s="188"/>
      <c r="AI32" s="188"/>
      <c r="AJ32" s="188"/>
      <c r="AK32" s="188"/>
      <c r="AL32" s="188"/>
      <c r="AM32" s="188"/>
      <c r="AN32" s="188"/>
      <c r="AO32" s="189"/>
      <c r="AS32" s="53"/>
    </row>
    <row r="33" spans="1:45" ht="22.5" customHeight="1" x14ac:dyDescent="0.2">
      <c r="A33" s="231">
        <v>43040</v>
      </c>
      <c r="B33" s="232"/>
      <c r="C33" s="232"/>
      <c r="D33" s="233"/>
      <c r="E33" s="206"/>
      <c r="F33" s="207"/>
      <c r="G33" s="207"/>
      <c r="H33" s="208"/>
      <c r="I33" s="206"/>
      <c r="J33" s="207"/>
      <c r="K33" s="207"/>
      <c r="L33" s="208"/>
      <c r="M33" s="163" t="e">
        <f t="shared" si="1"/>
        <v>#DIV/0!</v>
      </c>
      <c r="N33" s="164"/>
      <c r="O33" s="164"/>
      <c r="P33" s="165"/>
      <c r="Q33" s="216">
        <v>1</v>
      </c>
      <c r="R33" s="217"/>
      <c r="S33" s="217"/>
      <c r="T33" s="218"/>
      <c r="U33" s="187"/>
      <c r="V33" s="188"/>
      <c r="W33" s="188"/>
      <c r="X33" s="188"/>
      <c r="Y33" s="188"/>
      <c r="Z33" s="188"/>
      <c r="AA33" s="188"/>
      <c r="AB33" s="188"/>
      <c r="AC33" s="188"/>
      <c r="AD33" s="188"/>
      <c r="AE33" s="188"/>
      <c r="AF33" s="188"/>
      <c r="AG33" s="188"/>
      <c r="AH33" s="188"/>
      <c r="AI33" s="188"/>
      <c r="AJ33" s="188"/>
      <c r="AK33" s="188"/>
      <c r="AL33" s="188"/>
      <c r="AM33" s="188"/>
      <c r="AN33" s="188"/>
      <c r="AO33" s="189"/>
      <c r="AS33" s="53"/>
    </row>
    <row r="34" spans="1:45" ht="22.5" customHeight="1" x14ac:dyDescent="0.2">
      <c r="A34" s="231">
        <v>43070</v>
      </c>
      <c r="B34" s="232"/>
      <c r="C34" s="232"/>
      <c r="D34" s="233"/>
      <c r="E34" s="206"/>
      <c r="F34" s="207"/>
      <c r="G34" s="207"/>
      <c r="H34" s="208"/>
      <c r="I34" s="206"/>
      <c r="J34" s="207"/>
      <c r="K34" s="207"/>
      <c r="L34" s="208"/>
      <c r="M34" s="163" t="e">
        <f t="shared" si="1"/>
        <v>#DIV/0!</v>
      </c>
      <c r="N34" s="164"/>
      <c r="O34" s="164"/>
      <c r="P34" s="165"/>
      <c r="Q34" s="216">
        <v>1</v>
      </c>
      <c r="R34" s="217"/>
      <c r="S34" s="217"/>
      <c r="T34" s="218"/>
      <c r="U34" s="187"/>
      <c r="V34" s="188"/>
      <c r="W34" s="188"/>
      <c r="X34" s="188"/>
      <c r="Y34" s="188"/>
      <c r="Z34" s="188"/>
      <c r="AA34" s="188"/>
      <c r="AB34" s="188"/>
      <c r="AC34" s="188"/>
      <c r="AD34" s="188"/>
      <c r="AE34" s="188"/>
      <c r="AF34" s="188"/>
      <c r="AG34" s="188"/>
      <c r="AH34" s="188"/>
      <c r="AI34" s="188"/>
      <c r="AJ34" s="188"/>
      <c r="AK34" s="188"/>
      <c r="AL34" s="188"/>
      <c r="AM34" s="188"/>
      <c r="AN34" s="188"/>
      <c r="AO34" s="189"/>
      <c r="AS34" s="53"/>
    </row>
    <row r="35" spans="1:45" ht="22.5" hidden="1" customHeight="1" x14ac:dyDescent="0.2">
      <c r="A35" s="231">
        <v>43101</v>
      </c>
      <c r="B35" s="232"/>
      <c r="C35" s="232"/>
      <c r="D35" s="233"/>
      <c r="E35" s="206"/>
      <c r="F35" s="207"/>
      <c r="G35" s="207"/>
      <c r="H35" s="208"/>
      <c r="I35" s="206"/>
      <c r="J35" s="207"/>
      <c r="K35" s="207"/>
      <c r="L35" s="208"/>
      <c r="M35" s="163" t="e">
        <f t="shared" si="1"/>
        <v>#DIV/0!</v>
      </c>
      <c r="N35" s="164"/>
      <c r="O35" s="164"/>
      <c r="P35" s="165"/>
      <c r="Q35" s="216">
        <v>1</v>
      </c>
      <c r="R35" s="217"/>
      <c r="S35" s="217"/>
      <c r="T35" s="218"/>
      <c r="U35" s="187"/>
      <c r="V35" s="188"/>
      <c r="W35" s="188"/>
      <c r="X35" s="188"/>
      <c r="Y35" s="188"/>
      <c r="Z35" s="188"/>
      <c r="AA35" s="188"/>
      <c r="AB35" s="188"/>
      <c r="AC35" s="188"/>
      <c r="AD35" s="188"/>
      <c r="AE35" s="188"/>
      <c r="AF35" s="188"/>
      <c r="AG35" s="188"/>
      <c r="AH35" s="188"/>
      <c r="AI35" s="188"/>
      <c r="AJ35" s="188"/>
      <c r="AK35" s="188"/>
      <c r="AL35" s="188"/>
      <c r="AM35" s="188"/>
      <c r="AN35" s="188"/>
      <c r="AO35" s="189"/>
    </row>
    <row r="36" spans="1:45" ht="24" hidden="1" customHeight="1" x14ac:dyDescent="0.2">
      <c r="A36" s="231">
        <v>43132</v>
      </c>
      <c r="B36" s="232"/>
      <c r="C36" s="232"/>
      <c r="D36" s="233"/>
      <c r="E36" s="139"/>
      <c r="F36" s="140"/>
      <c r="G36" s="140"/>
      <c r="H36" s="141"/>
      <c r="I36" s="139"/>
      <c r="J36" s="140"/>
      <c r="K36" s="140"/>
      <c r="L36" s="141"/>
      <c r="M36" s="142" t="e">
        <f t="shared" ref="M36" si="2">(E36/I36)*1</f>
        <v>#DIV/0!</v>
      </c>
      <c r="N36" s="143"/>
      <c r="O36" s="143"/>
      <c r="P36" s="144"/>
      <c r="Q36" s="216">
        <v>1</v>
      </c>
      <c r="R36" s="217"/>
      <c r="S36" s="217"/>
      <c r="T36" s="218"/>
      <c r="U36" s="187"/>
      <c r="V36" s="188"/>
      <c r="W36" s="188"/>
      <c r="X36" s="188"/>
      <c r="Y36" s="188"/>
      <c r="Z36" s="188"/>
      <c r="AA36" s="188"/>
      <c r="AB36" s="188"/>
      <c r="AC36" s="188"/>
      <c r="AD36" s="188"/>
      <c r="AE36" s="188"/>
      <c r="AF36" s="188"/>
      <c r="AG36" s="188"/>
      <c r="AH36" s="188"/>
      <c r="AI36" s="188"/>
      <c r="AJ36" s="188"/>
      <c r="AK36" s="188"/>
      <c r="AL36" s="188"/>
      <c r="AM36" s="188"/>
      <c r="AN36" s="188"/>
      <c r="AO36" s="189"/>
    </row>
    <row r="37" spans="1:45" ht="24" hidden="1" customHeight="1" x14ac:dyDescent="0.2">
      <c r="A37" s="231">
        <v>43160</v>
      </c>
      <c r="B37" s="232"/>
      <c r="C37" s="232"/>
      <c r="D37" s="233"/>
      <c r="E37" s="139"/>
      <c r="F37" s="140"/>
      <c r="G37" s="140"/>
      <c r="H37" s="141"/>
      <c r="I37" s="139"/>
      <c r="J37" s="140"/>
      <c r="K37" s="140"/>
      <c r="L37" s="141"/>
      <c r="M37" s="142" t="e">
        <f t="shared" ref="M37" si="3">(E37/I37)*1</f>
        <v>#DIV/0!</v>
      </c>
      <c r="N37" s="143"/>
      <c r="O37" s="143"/>
      <c r="P37" s="144"/>
      <c r="Q37" s="216">
        <v>1</v>
      </c>
      <c r="R37" s="217"/>
      <c r="S37" s="217"/>
      <c r="T37" s="218"/>
      <c r="U37" s="187"/>
      <c r="V37" s="188"/>
      <c r="W37" s="188"/>
      <c r="X37" s="188"/>
      <c r="Y37" s="188"/>
      <c r="Z37" s="188"/>
      <c r="AA37" s="188"/>
      <c r="AB37" s="188"/>
      <c r="AC37" s="188"/>
      <c r="AD37" s="188"/>
      <c r="AE37" s="188"/>
      <c r="AF37" s="188"/>
      <c r="AG37" s="188"/>
      <c r="AH37" s="188"/>
      <c r="AI37" s="188"/>
      <c r="AJ37" s="188"/>
      <c r="AK37" s="188"/>
      <c r="AL37" s="188"/>
      <c r="AM37" s="188"/>
      <c r="AN37" s="188"/>
      <c r="AO37" s="189"/>
    </row>
    <row r="38" spans="1:45" ht="36" hidden="1" customHeight="1" x14ac:dyDescent="0.2">
      <c r="A38" s="160" t="s">
        <v>30</v>
      </c>
      <c r="B38" s="161"/>
      <c r="C38" s="161"/>
      <c r="D38" s="162"/>
      <c r="E38" s="139"/>
      <c r="F38" s="140"/>
      <c r="G38" s="140"/>
      <c r="H38" s="141"/>
      <c r="I38" s="139"/>
      <c r="J38" s="140"/>
      <c r="K38" s="140"/>
      <c r="L38" s="141"/>
      <c r="M38" s="163" t="e">
        <f t="shared" ref="M38:M41" si="4">+E38/I38</f>
        <v>#DIV/0!</v>
      </c>
      <c r="N38" s="164"/>
      <c r="O38" s="164"/>
      <c r="P38" s="165"/>
      <c r="Q38" s="157">
        <v>1</v>
      </c>
      <c r="R38" s="158"/>
      <c r="S38" s="158"/>
      <c r="T38" s="159"/>
      <c r="U38" s="187"/>
      <c r="V38" s="188"/>
      <c r="W38" s="188"/>
      <c r="X38" s="188"/>
      <c r="Y38" s="188"/>
      <c r="Z38" s="188"/>
      <c r="AA38" s="188"/>
      <c r="AB38" s="188"/>
      <c r="AC38" s="188"/>
      <c r="AD38" s="188"/>
      <c r="AE38" s="188"/>
      <c r="AF38" s="188"/>
      <c r="AG38" s="188"/>
      <c r="AH38" s="188"/>
      <c r="AI38" s="188"/>
      <c r="AJ38" s="188"/>
      <c r="AK38" s="188"/>
      <c r="AL38" s="188"/>
      <c r="AM38" s="188"/>
      <c r="AN38" s="188"/>
      <c r="AO38" s="189"/>
    </row>
    <row r="39" spans="1:45" ht="36" hidden="1" customHeight="1" x14ac:dyDescent="0.2">
      <c r="A39" s="160" t="s">
        <v>31</v>
      </c>
      <c r="B39" s="161"/>
      <c r="C39" s="161"/>
      <c r="D39" s="162"/>
      <c r="E39" s="139"/>
      <c r="F39" s="140"/>
      <c r="G39" s="140"/>
      <c r="H39" s="141"/>
      <c r="I39" s="139"/>
      <c r="J39" s="140"/>
      <c r="K39" s="140"/>
      <c r="L39" s="141"/>
      <c r="M39" s="163" t="e">
        <f t="shared" si="4"/>
        <v>#DIV/0!</v>
      </c>
      <c r="N39" s="164"/>
      <c r="O39" s="164"/>
      <c r="P39" s="165"/>
      <c r="Q39" s="157">
        <v>1</v>
      </c>
      <c r="R39" s="158"/>
      <c r="S39" s="158"/>
      <c r="T39" s="159"/>
      <c r="U39" s="187"/>
      <c r="V39" s="188"/>
      <c r="W39" s="188"/>
      <c r="X39" s="188"/>
      <c r="Y39" s="188"/>
      <c r="Z39" s="188"/>
      <c r="AA39" s="188"/>
      <c r="AB39" s="188"/>
      <c r="AC39" s="188"/>
      <c r="AD39" s="188"/>
      <c r="AE39" s="188"/>
      <c r="AF39" s="188"/>
      <c r="AG39" s="188"/>
      <c r="AH39" s="188"/>
      <c r="AI39" s="188"/>
      <c r="AJ39" s="188"/>
      <c r="AK39" s="188"/>
      <c r="AL39" s="188"/>
      <c r="AM39" s="188"/>
      <c r="AN39" s="188"/>
      <c r="AO39" s="189"/>
    </row>
    <row r="40" spans="1:45" ht="36" hidden="1" customHeight="1" x14ac:dyDescent="0.2">
      <c r="A40" s="160" t="s">
        <v>32</v>
      </c>
      <c r="B40" s="161"/>
      <c r="C40" s="161"/>
      <c r="D40" s="162"/>
      <c r="E40" s="139"/>
      <c r="F40" s="140"/>
      <c r="G40" s="140"/>
      <c r="H40" s="141"/>
      <c r="I40" s="139"/>
      <c r="J40" s="140"/>
      <c r="K40" s="140"/>
      <c r="L40" s="141"/>
      <c r="M40" s="163" t="e">
        <f t="shared" si="4"/>
        <v>#DIV/0!</v>
      </c>
      <c r="N40" s="164"/>
      <c r="O40" s="164"/>
      <c r="P40" s="165"/>
      <c r="Q40" s="157">
        <v>1</v>
      </c>
      <c r="R40" s="158"/>
      <c r="S40" s="158"/>
      <c r="T40" s="159"/>
      <c r="U40" s="187"/>
      <c r="V40" s="188"/>
      <c r="W40" s="188"/>
      <c r="X40" s="188"/>
      <c r="Y40" s="188"/>
      <c r="Z40" s="188"/>
      <c r="AA40" s="188"/>
      <c r="AB40" s="188"/>
      <c r="AC40" s="188"/>
      <c r="AD40" s="188"/>
      <c r="AE40" s="188"/>
      <c r="AF40" s="188"/>
      <c r="AG40" s="188"/>
      <c r="AH40" s="188"/>
      <c r="AI40" s="188"/>
      <c r="AJ40" s="188"/>
      <c r="AK40" s="188"/>
      <c r="AL40" s="188"/>
      <c r="AM40" s="188"/>
      <c r="AN40" s="188"/>
      <c r="AO40" s="189"/>
    </row>
    <row r="41" spans="1:45" ht="36" hidden="1" customHeight="1" x14ac:dyDescent="0.2">
      <c r="A41" s="160" t="s">
        <v>33</v>
      </c>
      <c r="B41" s="161"/>
      <c r="C41" s="161"/>
      <c r="D41" s="162"/>
      <c r="E41" s="139"/>
      <c r="F41" s="140"/>
      <c r="G41" s="140"/>
      <c r="H41" s="141"/>
      <c r="I41" s="139"/>
      <c r="J41" s="140"/>
      <c r="K41" s="140"/>
      <c r="L41" s="141"/>
      <c r="M41" s="163" t="e">
        <f t="shared" si="4"/>
        <v>#DIV/0!</v>
      </c>
      <c r="N41" s="164"/>
      <c r="O41" s="164"/>
      <c r="P41" s="165"/>
      <c r="Q41" s="157">
        <v>1</v>
      </c>
      <c r="R41" s="158"/>
      <c r="S41" s="158"/>
      <c r="T41" s="159"/>
      <c r="U41" s="187"/>
      <c r="V41" s="188"/>
      <c r="W41" s="188"/>
      <c r="X41" s="188"/>
      <c r="Y41" s="188"/>
      <c r="Z41" s="188"/>
      <c r="AA41" s="188"/>
      <c r="AB41" s="188"/>
      <c r="AC41" s="188"/>
      <c r="AD41" s="188"/>
      <c r="AE41" s="188"/>
      <c r="AF41" s="188"/>
      <c r="AG41" s="188"/>
      <c r="AH41" s="188"/>
      <c r="AI41" s="188"/>
      <c r="AJ41" s="188"/>
      <c r="AK41" s="188"/>
      <c r="AL41" s="188"/>
      <c r="AM41" s="188"/>
      <c r="AN41" s="188"/>
      <c r="AO41" s="189"/>
    </row>
    <row r="42" spans="1:45" ht="18" customHeight="1" x14ac:dyDescent="0.2">
      <c r="A42" s="166" t="s">
        <v>24</v>
      </c>
      <c r="B42" s="167"/>
      <c r="C42" s="167"/>
      <c r="D42" s="167"/>
      <c r="E42" s="167"/>
      <c r="F42" s="167"/>
      <c r="G42" s="167"/>
      <c r="H42" s="167"/>
      <c r="I42" s="167"/>
      <c r="J42" s="167"/>
      <c r="K42" s="167"/>
      <c r="L42" s="167"/>
      <c r="M42" s="167"/>
      <c r="N42" s="167"/>
      <c r="O42" s="167"/>
      <c r="P42" s="167"/>
      <c r="Q42" s="216">
        <v>0.95</v>
      </c>
      <c r="R42" s="217"/>
      <c r="S42" s="217"/>
      <c r="T42" s="218"/>
      <c r="U42" s="187"/>
      <c r="V42" s="188"/>
      <c r="W42" s="188"/>
      <c r="X42" s="188"/>
      <c r="Y42" s="188"/>
      <c r="Z42" s="188"/>
      <c r="AA42" s="188"/>
      <c r="AB42" s="188"/>
      <c r="AC42" s="188"/>
      <c r="AD42" s="188"/>
      <c r="AE42" s="188"/>
      <c r="AF42" s="188"/>
      <c r="AG42" s="188"/>
      <c r="AH42" s="188"/>
      <c r="AI42" s="188"/>
      <c r="AJ42" s="188"/>
      <c r="AK42" s="188"/>
      <c r="AL42" s="188"/>
      <c r="AM42" s="188"/>
      <c r="AN42" s="188"/>
      <c r="AO42" s="189"/>
      <c r="AS42" s="16" t="s">
        <v>34</v>
      </c>
    </row>
    <row r="43" spans="1:45" ht="18" customHeight="1" x14ac:dyDescent="0.2">
      <c r="A43" s="166" t="s">
        <v>20</v>
      </c>
      <c r="B43" s="167"/>
      <c r="C43" s="167"/>
      <c r="D43" s="167"/>
      <c r="E43" s="167"/>
      <c r="F43" s="167"/>
      <c r="G43" s="167"/>
      <c r="H43" s="167"/>
      <c r="I43" s="167"/>
      <c r="J43" s="167"/>
      <c r="K43" s="167"/>
      <c r="L43" s="167"/>
      <c r="M43" s="167"/>
      <c r="N43" s="167"/>
      <c r="O43" s="167"/>
      <c r="P43" s="167"/>
      <c r="Q43" s="216" t="s">
        <v>47</v>
      </c>
      <c r="R43" s="217"/>
      <c r="S43" s="217"/>
      <c r="T43" s="218"/>
      <c r="U43" s="187"/>
      <c r="V43" s="188"/>
      <c r="W43" s="188"/>
      <c r="X43" s="188"/>
      <c r="Y43" s="188"/>
      <c r="Z43" s="188"/>
      <c r="AA43" s="188"/>
      <c r="AB43" s="188"/>
      <c r="AC43" s="188"/>
      <c r="AD43" s="188"/>
      <c r="AE43" s="188"/>
      <c r="AF43" s="188"/>
      <c r="AG43" s="188"/>
      <c r="AH43" s="188"/>
      <c r="AI43" s="188"/>
      <c r="AJ43" s="188"/>
      <c r="AK43" s="188"/>
      <c r="AL43" s="188"/>
      <c r="AM43" s="188"/>
      <c r="AN43" s="188"/>
      <c r="AO43" s="189"/>
    </row>
    <row r="44" spans="1:45" ht="18" customHeight="1" x14ac:dyDescent="0.2">
      <c r="A44" s="166" t="s">
        <v>23</v>
      </c>
      <c r="B44" s="167"/>
      <c r="C44" s="167"/>
      <c r="D44" s="167"/>
      <c r="E44" s="167"/>
      <c r="F44" s="167"/>
      <c r="G44" s="167"/>
      <c r="H44" s="167"/>
      <c r="I44" s="167"/>
      <c r="J44" s="167"/>
      <c r="K44" s="167"/>
      <c r="L44" s="167"/>
      <c r="M44" s="167"/>
      <c r="N44" s="167"/>
      <c r="O44" s="167"/>
      <c r="P44" s="167"/>
      <c r="Q44" s="216">
        <v>1</v>
      </c>
      <c r="R44" s="217"/>
      <c r="S44" s="217"/>
      <c r="T44" s="218"/>
      <c r="U44" s="190"/>
      <c r="V44" s="191"/>
      <c r="W44" s="191"/>
      <c r="X44" s="191"/>
      <c r="Y44" s="191"/>
      <c r="Z44" s="191"/>
      <c r="AA44" s="191"/>
      <c r="AB44" s="191"/>
      <c r="AC44" s="191"/>
      <c r="AD44" s="191"/>
      <c r="AE44" s="191"/>
      <c r="AF44" s="191"/>
      <c r="AG44" s="191"/>
      <c r="AH44" s="191"/>
      <c r="AI44" s="191"/>
      <c r="AJ44" s="191"/>
      <c r="AK44" s="191"/>
      <c r="AL44" s="191"/>
      <c r="AM44" s="191"/>
      <c r="AN44" s="191"/>
      <c r="AO44" s="192"/>
    </row>
    <row r="45" spans="1:45" ht="81" customHeight="1" x14ac:dyDescent="0.2">
      <c r="A45" s="219" t="s">
        <v>154</v>
      </c>
      <c r="B45" s="220"/>
      <c r="C45" s="220"/>
      <c r="D45" s="220"/>
      <c r="E45" s="220"/>
      <c r="F45" s="220"/>
      <c r="G45" s="220"/>
      <c r="H45" s="220"/>
      <c r="I45" s="220"/>
      <c r="J45" s="220"/>
      <c r="K45" s="220"/>
      <c r="L45" s="220"/>
      <c r="M45" s="220"/>
      <c r="N45" s="220"/>
      <c r="O45" s="220"/>
      <c r="P45" s="220"/>
      <c r="Q45" s="220"/>
      <c r="R45" s="220"/>
      <c r="S45" s="220"/>
      <c r="T45" s="221"/>
      <c r="U45" s="176" t="s">
        <v>97</v>
      </c>
      <c r="V45" s="177"/>
      <c r="W45" s="177"/>
      <c r="X45" s="177"/>
      <c r="Y45" s="177"/>
      <c r="Z45" s="177"/>
      <c r="AA45" s="177"/>
      <c r="AB45" s="177"/>
      <c r="AC45" s="177"/>
      <c r="AD45" s="177"/>
      <c r="AE45" s="177"/>
      <c r="AF45" s="177"/>
      <c r="AG45" s="177"/>
      <c r="AH45" s="177"/>
      <c r="AI45" s="177"/>
      <c r="AJ45" s="177"/>
      <c r="AK45" s="177"/>
      <c r="AL45" s="177"/>
      <c r="AM45" s="177"/>
      <c r="AN45" s="177"/>
      <c r="AO45" s="178"/>
    </row>
    <row r="46" spans="1:45" ht="51.75" customHeight="1" x14ac:dyDescent="0.2">
      <c r="A46" s="222"/>
      <c r="B46" s="223"/>
      <c r="C46" s="223"/>
      <c r="D46" s="223"/>
      <c r="E46" s="223"/>
      <c r="F46" s="223"/>
      <c r="G46" s="223"/>
      <c r="H46" s="223"/>
      <c r="I46" s="223"/>
      <c r="J46" s="223"/>
      <c r="K46" s="223"/>
      <c r="L46" s="223"/>
      <c r="M46" s="223"/>
      <c r="N46" s="223"/>
      <c r="O46" s="223"/>
      <c r="P46" s="223"/>
      <c r="Q46" s="223"/>
      <c r="R46" s="223"/>
      <c r="S46" s="223"/>
      <c r="T46" s="224"/>
      <c r="U46" s="179"/>
      <c r="V46" s="180"/>
      <c r="W46" s="180"/>
      <c r="X46" s="180"/>
      <c r="Y46" s="180"/>
      <c r="Z46" s="180"/>
      <c r="AA46" s="180"/>
      <c r="AB46" s="180"/>
      <c r="AC46" s="180"/>
      <c r="AD46" s="180"/>
      <c r="AE46" s="180"/>
      <c r="AF46" s="180"/>
      <c r="AG46" s="180"/>
      <c r="AH46" s="180"/>
      <c r="AI46" s="180"/>
      <c r="AJ46" s="180"/>
      <c r="AK46" s="180"/>
      <c r="AL46" s="180"/>
      <c r="AM46" s="180"/>
      <c r="AN46" s="180"/>
      <c r="AO46" s="181"/>
    </row>
    <row r="47" spans="1:45" ht="56.25" customHeight="1" x14ac:dyDescent="0.2">
      <c r="A47" s="222"/>
      <c r="B47" s="223"/>
      <c r="C47" s="223"/>
      <c r="D47" s="223"/>
      <c r="E47" s="223"/>
      <c r="F47" s="223"/>
      <c r="G47" s="223"/>
      <c r="H47" s="223"/>
      <c r="I47" s="223"/>
      <c r="J47" s="223"/>
      <c r="K47" s="223"/>
      <c r="L47" s="223"/>
      <c r="M47" s="223"/>
      <c r="N47" s="223"/>
      <c r="O47" s="223"/>
      <c r="P47" s="223"/>
      <c r="Q47" s="223"/>
      <c r="R47" s="223"/>
      <c r="S47" s="223"/>
      <c r="T47" s="224"/>
      <c r="U47" s="176" t="s">
        <v>101</v>
      </c>
      <c r="V47" s="182"/>
      <c r="W47" s="182"/>
      <c r="X47" s="182"/>
      <c r="Y47" s="182"/>
      <c r="Z47" s="182"/>
      <c r="AA47" s="182"/>
      <c r="AB47" s="182"/>
      <c r="AC47" s="182"/>
      <c r="AD47" s="182"/>
      <c r="AE47" s="182"/>
      <c r="AF47" s="182"/>
      <c r="AG47" s="182"/>
      <c r="AH47" s="182"/>
      <c r="AI47" s="182"/>
      <c r="AJ47" s="182"/>
      <c r="AK47" s="182"/>
      <c r="AL47" s="182"/>
      <c r="AM47" s="182"/>
      <c r="AN47" s="182"/>
      <c r="AO47" s="183"/>
    </row>
    <row r="48" spans="1:45" ht="63" customHeight="1" thickBot="1" x14ac:dyDescent="0.25">
      <c r="A48" s="225"/>
      <c r="B48" s="226"/>
      <c r="C48" s="226"/>
      <c r="D48" s="226"/>
      <c r="E48" s="226"/>
      <c r="F48" s="226"/>
      <c r="G48" s="226"/>
      <c r="H48" s="226"/>
      <c r="I48" s="226"/>
      <c r="J48" s="226"/>
      <c r="K48" s="226"/>
      <c r="L48" s="226"/>
      <c r="M48" s="226"/>
      <c r="N48" s="226"/>
      <c r="O48" s="226"/>
      <c r="P48" s="226"/>
      <c r="Q48" s="226"/>
      <c r="R48" s="226"/>
      <c r="S48" s="226"/>
      <c r="T48" s="227"/>
      <c r="U48" s="184"/>
      <c r="V48" s="185"/>
      <c r="W48" s="185"/>
      <c r="X48" s="185"/>
      <c r="Y48" s="185"/>
      <c r="Z48" s="185"/>
      <c r="AA48" s="185"/>
      <c r="AB48" s="185"/>
      <c r="AC48" s="185"/>
      <c r="AD48" s="185"/>
      <c r="AE48" s="185"/>
      <c r="AF48" s="185"/>
      <c r="AG48" s="185"/>
      <c r="AH48" s="185"/>
      <c r="AI48" s="185"/>
      <c r="AJ48" s="185"/>
      <c r="AK48" s="185"/>
      <c r="AL48" s="185"/>
      <c r="AM48" s="185"/>
      <c r="AN48" s="185"/>
      <c r="AO48" s="186"/>
    </row>
    <row r="49" spans="1:41" x14ac:dyDescent="0.2">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row>
    <row r="52" spans="1:41" x14ac:dyDescent="0.2">
      <c r="B52" s="53"/>
      <c r="C52" s="53"/>
      <c r="D52" s="53"/>
      <c r="E52" s="53"/>
      <c r="F52" s="53"/>
      <c r="G52" s="53"/>
      <c r="H52" s="53"/>
      <c r="I52" s="53"/>
    </row>
    <row r="53" spans="1:41" x14ac:dyDescent="0.2">
      <c r="B53" s="53"/>
      <c r="C53" s="53"/>
      <c r="D53" s="53" t="s">
        <v>148</v>
      </c>
      <c r="E53" s="53" t="s">
        <v>149</v>
      </c>
      <c r="F53" s="53"/>
      <c r="G53" s="53"/>
      <c r="H53" s="53"/>
      <c r="I53" s="53"/>
    </row>
    <row r="54" spans="1:41" x14ac:dyDescent="0.2">
      <c r="B54" s="53"/>
      <c r="C54" s="53">
        <v>1</v>
      </c>
      <c r="D54" s="53">
        <v>2070</v>
      </c>
      <c r="E54" s="53">
        <v>1365</v>
      </c>
      <c r="F54" s="53">
        <f>+D54+E54</f>
        <v>3435</v>
      </c>
      <c r="G54" s="53">
        <f>+D54+E54</f>
        <v>3435</v>
      </c>
      <c r="H54" s="53"/>
      <c r="I54" s="53"/>
    </row>
    <row r="55" spans="1:41" x14ac:dyDescent="0.2">
      <c r="B55" s="53"/>
      <c r="C55" s="53">
        <v>2</v>
      </c>
      <c r="D55" s="53">
        <f>2866-84</f>
        <v>2782</v>
      </c>
      <c r="E55" s="53">
        <f>2076-16</f>
        <v>2060</v>
      </c>
      <c r="F55" s="53">
        <f t="shared" ref="F55:F57" si="5">+D55+E55</f>
        <v>4842</v>
      </c>
      <c r="G55" s="53">
        <f>+D55+E55</f>
        <v>4842</v>
      </c>
      <c r="H55" s="53"/>
      <c r="I55" s="53"/>
    </row>
    <row r="56" spans="1:41" x14ac:dyDescent="0.2">
      <c r="B56" s="53"/>
      <c r="C56" s="53">
        <v>3</v>
      </c>
      <c r="D56" s="53">
        <f>1571-30</f>
        <v>1541</v>
      </c>
      <c r="E56" s="53">
        <f>2652-15</f>
        <v>2637</v>
      </c>
      <c r="F56" s="53">
        <f t="shared" si="5"/>
        <v>4178</v>
      </c>
      <c r="G56" s="53">
        <f>+D56+E56</f>
        <v>4178</v>
      </c>
      <c r="H56" s="53"/>
      <c r="I56" s="53"/>
    </row>
    <row r="57" spans="1:41" x14ac:dyDescent="0.2">
      <c r="B57" s="53"/>
      <c r="C57" s="53"/>
      <c r="D57" s="53">
        <f t="shared" ref="D57:E57" si="6">SUM(D54:D56)</f>
        <v>6393</v>
      </c>
      <c r="E57" s="53">
        <f t="shared" si="6"/>
        <v>6062</v>
      </c>
      <c r="F57" s="53">
        <f t="shared" si="5"/>
        <v>12455</v>
      </c>
      <c r="G57" s="53">
        <f>SUM(G54:G56)</f>
        <v>12455</v>
      </c>
      <c r="H57" s="53"/>
      <c r="I57" s="53"/>
    </row>
    <row r="58" spans="1:41" x14ac:dyDescent="0.2">
      <c r="B58" s="53"/>
      <c r="C58" s="53"/>
      <c r="D58" s="52">
        <f>+D57/F57</f>
        <v>0.51328783621035734</v>
      </c>
      <c r="E58" s="52">
        <f>+E57/F57</f>
        <v>0.48671216378964272</v>
      </c>
      <c r="F58" s="53"/>
      <c r="G58" s="53"/>
      <c r="H58" s="53"/>
      <c r="I58" s="53"/>
    </row>
    <row r="59" spans="1:41" x14ac:dyDescent="0.2">
      <c r="B59" s="53"/>
      <c r="C59" s="53"/>
      <c r="D59" s="53"/>
      <c r="E59" s="53"/>
      <c r="F59" s="53"/>
      <c r="G59" s="53"/>
      <c r="H59" s="53"/>
      <c r="I59" s="53"/>
    </row>
    <row r="60" spans="1:41" x14ac:dyDescent="0.2">
      <c r="B60" s="53"/>
      <c r="C60" s="53"/>
      <c r="D60" s="53"/>
      <c r="E60" s="53"/>
      <c r="F60" s="53"/>
      <c r="G60" s="53"/>
      <c r="H60" s="53"/>
      <c r="I60" s="53"/>
    </row>
    <row r="101" spans="1:1" x14ac:dyDescent="0.2">
      <c r="A101" t="s">
        <v>1</v>
      </c>
    </row>
    <row r="102" spans="1:1" x14ac:dyDescent="0.2">
      <c r="A102" t="s">
        <v>21</v>
      </c>
    </row>
    <row r="103" spans="1:1" x14ac:dyDescent="0.2">
      <c r="A103" t="s">
        <v>22</v>
      </c>
    </row>
  </sheetData>
  <mergeCells count="154">
    <mergeCell ref="I24:L24"/>
    <mergeCell ref="M24:P24"/>
    <mergeCell ref="Q24:T24"/>
    <mergeCell ref="A25:D25"/>
    <mergeCell ref="E25:H25"/>
    <mergeCell ref="I25:L25"/>
    <mergeCell ref="M25:P25"/>
    <mergeCell ref="Q25:T25"/>
    <mergeCell ref="Q37:T37"/>
    <mergeCell ref="I29:L29"/>
    <mergeCell ref="M29:P29"/>
    <mergeCell ref="Q29:T29"/>
    <mergeCell ref="A30:D30"/>
    <mergeCell ref="E30:H30"/>
    <mergeCell ref="I30:L30"/>
    <mergeCell ref="M30:P30"/>
    <mergeCell ref="Q30:T30"/>
    <mergeCell ref="A31:D31"/>
    <mergeCell ref="E31:H31"/>
    <mergeCell ref="I31:L31"/>
    <mergeCell ref="M31:P31"/>
    <mergeCell ref="Q31:T31"/>
    <mergeCell ref="A29:D29"/>
    <mergeCell ref="E29:H29"/>
    <mergeCell ref="A6:C8"/>
    <mergeCell ref="D6:J6"/>
    <mergeCell ref="K6:AO6"/>
    <mergeCell ref="D7:J7"/>
    <mergeCell ref="K7:AO7"/>
    <mergeCell ref="D8:J8"/>
    <mergeCell ref="K8:AO8"/>
    <mergeCell ref="F1:AF4"/>
    <mergeCell ref="AG1:AO1"/>
    <mergeCell ref="AG2:AO2"/>
    <mergeCell ref="AG3:AO3"/>
    <mergeCell ref="AG4:AO4"/>
    <mergeCell ref="A5:AO5"/>
    <mergeCell ref="A12:AO12"/>
    <mergeCell ref="A13:T14"/>
    <mergeCell ref="U13:AO14"/>
    <mergeCell ref="A15:O16"/>
    <mergeCell ref="P15:AC16"/>
    <mergeCell ref="AD15:AO16"/>
    <mergeCell ref="A9:C11"/>
    <mergeCell ref="D9:J9"/>
    <mergeCell ref="K9:AO9"/>
    <mergeCell ref="D10:J10"/>
    <mergeCell ref="K10:AO10"/>
    <mergeCell ref="D11:J11"/>
    <mergeCell ref="K11:AO11"/>
    <mergeCell ref="A20:G20"/>
    <mergeCell ref="H20:M20"/>
    <mergeCell ref="N20:T20"/>
    <mergeCell ref="A21:G21"/>
    <mergeCell ref="H21:M21"/>
    <mergeCell ref="N21:T21"/>
    <mergeCell ref="A17:T17"/>
    <mergeCell ref="U17:AJ17"/>
    <mergeCell ref="AK17:AO17"/>
    <mergeCell ref="G18:H18"/>
    <mergeCell ref="M18:N18"/>
    <mergeCell ref="P18:T18"/>
    <mergeCell ref="U18:AJ21"/>
    <mergeCell ref="A19:T19"/>
    <mergeCell ref="AK18:AO19"/>
    <mergeCell ref="AK20:AO20"/>
    <mergeCell ref="AK21:AO21"/>
    <mergeCell ref="A22:D22"/>
    <mergeCell ref="E22:H22"/>
    <mergeCell ref="I22:L22"/>
    <mergeCell ref="M22:P22"/>
    <mergeCell ref="Q22:T22"/>
    <mergeCell ref="U22:AO22"/>
    <mergeCell ref="Q27:T27"/>
    <mergeCell ref="A28:D28"/>
    <mergeCell ref="E28:H28"/>
    <mergeCell ref="I28:L28"/>
    <mergeCell ref="M28:P28"/>
    <mergeCell ref="Q28:T28"/>
    <mergeCell ref="A26:D26"/>
    <mergeCell ref="E26:H26"/>
    <mergeCell ref="I26:L26"/>
    <mergeCell ref="M26:P26"/>
    <mergeCell ref="Q26:T26"/>
    <mergeCell ref="A23:D23"/>
    <mergeCell ref="E23:H23"/>
    <mergeCell ref="I23:L23"/>
    <mergeCell ref="M23:P23"/>
    <mergeCell ref="Q23:T23"/>
    <mergeCell ref="A24:D24"/>
    <mergeCell ref="E24:H24"/>
    <mergeCell ref="Q34:T34"/>
    <mergeCell ref="A35:D35"/>
    <mergeCell ref="E35:H35"/>
    <mergeCell ref="I35:L35"/>
    <mergeCell ref="M35:P35"/>
    <mergeCell ref="Q35:T35"/>
    <mergeCell ref="A32:D32"/>
    <mergeCell ref="E32:H32"/>
    <mergeCell ref="I32:L32"/>
    <mergeCell ref="M32:P32"/>
    <mergeCell ref="Q32:T32"/>
    <mergeCell ref="A33:D33"/>
    <mergeCell ref="E33:H33"/>
    <mergeCell ref="I33:L33"/>
    <mergeCell ref="M33:P33"/>
    <mergeCell ref="Q33:T33"/>
    <mergeCell ref="A37:D37"/>
    <mergeCell ref="E37:H37"/>
    <mergeCell ref="I37:L37"/>
    <mergeCell ref="M37:P37"/>
    <mergeCell ref="E40:H40"/>
    <mergeCell ref="A34:D34"/>
    <mergeCell ref="E34:H34"/>
    <mergeCell ref="I34:L34"/>
    <mergeCell ref="M34:P34"/>
    <mergeCell ref="I40:L40"/>
    <mergeCell ref="M40:P40"/>
    <mergeCell ref="Q40:T40"/>
    <mergeCell ref="A38:D38"/>
    <mergeCell ref="E38:H38"/>
    <mergeCell ref="I38:L38"/>
    <mergeCell ref="M38:P38"/>
    <mergeCell ref="Q38:T38"/>
    <mergeCell ref="A39:D39"/>
    <mergeCell ref="E39:H39"/>
    <mergeCell ref="I39:L39"/>
    <mergeCell ref="M39:P39"/>
    <mergeCell ref="Q39:T39"/>
    <mergeCell ref="A40:D40"/>
    <mergeCell ref="A43:P43"/>
    <mergeCell ref="Q43:T43"/>
    <mergeCell ref="A44:P44"/>
    <mergeCell ref="Q44:T44"/>
    <mergeCell ref="A45:T48"/>
    <mergeCell ref="U45:AO46"/>
    <mergeCell ref="U47:AO48"/>
    <mergeCell ref="A41:D41"/>
    <mergeCell ref="E41:H41"/>
    <mergeCell ref="I41:L41"/>
    <mergeCell ref="M41:P41"/>
    <mergeCell ref="Q41:T41"/>
    <mergeCell ref="A42:P42"/>
    <mergeCell ref="Q42:T42"/>
    <mergeCell ref="U26:AO44"/>
    <mergeCell ref="A27:D27"/>
    <mergeCell ref="E27:H27"/>
    <mergeCell ref="I27:L27"/>
    <mergeCell ref="M27:P27"/>
    <mergeCell ref="A36:D36"/>
    <mergeCell ref="E36:H36"/>
    <mergeCell ref="I36:L36"/>
    <mergeCell ref="M36:P36"/>
    <mergeCell ref="Q36:T36"/>
  </mergeCells>
  <conditionalFormatting sqref="M38:M41">
    <cfRule type="cellIs" dxfId="38" priority="44" stopIfTrue="1" operator="between">
      <formula>0.7</formula>
      <formula>0.9</formula>
    </cfRule>
    <cfRule type="cellIs" dxfId="37" priority="45" stopIfTrue="1" operator="lessThan">
      <formula>0.7</formula>
    </cfRule>
  </conditionalFormatting>
  <conditionalFormatting sqref="M38:P41">
    <cfRule type="cellIs" dxfId="36" priority="43" stopIfTrue="1" operator="greaterThanOrEqual">
      <formula>0.9</formula>
    </cfRule>
  </conditionalFormatting>
  <conditionalFormatting sqref="M36:M37">
    <cfRule type="cellIs" dxfId="35" priority="40" stopIfTrue="1" operator="greaterThanOrEqual">
      <formula>Q36*90%</formula>
    </cfRule>
    <cfRule type="cellIs" dxfId="34" priority="41" stopIfTrue="1" operator="between">
      <formula>Q36*70%</formula>
      <formula>Q36*89.999999999</formula>
    </cfRule>
    <cfRule type="cellIs" dxfId="33" priority="42" stopIfTrue="1" operator="lessThan">
      <formula>Q36*70%</formula>
    </cfRule>
  </conditionalFormatting>
  <conditionalFormatting sqref="M26:M35">
    <cfRule type="cellIs" dxfId="32" priority="4" stopIfTrue="1" operator="greaterThanOrEqual">
      <formula>Q26*90%</formula>
    </cfRule>
    <cfRule type="cellIs" dxfId="31" priority="5" stopIfTrue="1" operator="between">
      <formula>Q26*70%</formula>
      <formula>Q26*89.999999999</formula>
    </cfRule>
    <cfRule type="cellIs" dxfId="30" priority="6" stopIfTrue="1" operator="lessThan">
      <formula>Q26*70%</formula>
    </cfRule>
  </conditionalFormatting>
  <conditionalFormatting sqref="M23:M25">
    <cfRule type="cellIs" dxfId="29" priority="1" stopIfTrue="1" operator="greaterThanOrEqual">
      <formula>Q23*90%</formula>
    </cfRule>
    <cfRule type="cellIs" dxfId="28" priority="2" stopIfTrue="1" operator="between">
      <formula>Q23*70%</formula>
      <formula>Q23*89.999999999</formula>
    </cfRule>
    <cfRule type="cellIs" dxfId="27" priority="3" stopIfTrue="1" operator="lessThan">
      <formula>Q23*70%</formula>
    </cfRule>
  </conditionalFormatting>
  <dataValidations count="1">
    <dataValidation type="whole" operator="greaterThan" allowBlank="1" showInputMessage="1" showErrorMessage="1" errorTitle="Error" error="El valor debe ser mayor a 0." sqref="I36:I37 I31:I33 E36:E37 I23:I26 I28:I29">
      <formula1>0</formula1>
    </dataValidation>
  </dataValidations>
  <printOptions horizontalCentered="1" verticalCentered="1"/>
  <pageMargins left="0.51181102362204722" right="0.51181102362204722" top="0.55118110236220474" bottom="0.55118110236220474" header="0.31496062992125984" footer="0.31496062992125984"/>
  <pageSetup scale="65" orientation="landscape" r:id="rId1"/>
  <rowBreaks count="1" manualBreakCount="1">
    <brk id="4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S92"/>
  <sheetViews>
    <sheetView topLeftCell="A19" zoomScaleNormal="100" zoomScaleSheetLayoutView="85" workbookViewId="0">
      <selection activeCell="U36" sqref="U36:AO37"/>
    </sheetView>
  </sheetViews>
  <sheetFormatPr baseColWidth="10" defaultColWidth="3.140625" defaultRowHeight="12.75" x14ac:dyDescent="0.2"/>
  <cols>
    <col min="1" max="3" width="2.85546875" customWidth="1"/>
    <col min="4" max="4" width="5.28515625" customWidth="1"/>
    <col min="5" max="5" width="5.7109375" customWidth="1"/>
    <col min="6" max="6" width="4.5703125" customWidth="1"/>
    <col min="7" max="7" width="5.7109375" hidden="1" customWidth="1"/>
    <col min="10" max="10" width="4" bestFit="1" customWidth="1"/>
    <col min="12" max="14" width="4.7109375" bestFit="1" customWidth="1"/>
    <col min="17" max="19" width="2.7109375" customWidth="1"/>
    <col min="20" max="20" width="4.28515625" customWidth="1"/>
    <col min="21" max="41" width="3.42578125" customWidth="1"/>
    <col min="45" max="45" width="10.28515625" bestFit="1" customWidth="1"/>
  </cols>
  <sheetData>
    <row r="1" spans="1:41" ht="18" customHeight="1" x14ac:dyDescent="0.2">
      <c r="A1" s="10"/>
      <c r="B1" s="11"/>
      <c r="C1" s="11"/>
      <c r="D1" s="11"/>
      <c r="E1" s="12"/>
      <c r="F1" s="64" t="s">
        <v>40</v>
      </c>
      <c r="G1" s="65"/>
      <c r="H1" s="65"/>
      <c r="I1" s="65"/>
      <c r="J1" s="65"/>
      <c r="K1" s="65"/>
      <c r="L1" s="65"/>
      <c r="M1" s="65"/>
      <c r="N1" s="65"/>
      <c r="O1" s="65"/>
      <c r="P1" s="65"/>
      <c r="Q1" s="65"/>
      <c r="R1" s="65"/>
      <c r="S1" s="65"/>
      <c r="T1" s="65"/>
      <c r="U1" s="65"/>
      <c r="V1" s="65"/>
      <c r="W1" s="65"/>
      <c r="X1" s="65"/>
      <c r="Y1" s="65"/>
      <c r="Z1" s="65"/>
      <c r="AA1" s="65"/>
      <c r="AB1" s="65"/>
      <c r="AC1" s="65"/>
      <c r="AD1" s="65"/>
      <c r="AE1" s="65"/>
      <c r="AF1" s="66"/>
      <c r="AG1" s="73" t="s">
        <v>36</v>
      </c>
      <c r="AH1" s="74"/>
      <c r="AI1" s="74"/>
      <c r="AJ1" s="74"/>
      <c r="AK1" s="74"/>
      <c r="AL1" s="74"/>
      <c r="AM1" s="74"/>
      <c r="AN1" s="74"/>
      <c r="AO1" s="75"/>
    </row>
    <row r="2" spans="1:41" ht="18" customHeight="1" x14ac:dyDescent="0.2">
      <c r="A2" s="10"/>
      <c r="B2" s="11"/>
      <c r="C2" s="11"/>
      <c r="D2" s="11"/>
      <c r="E2" s="12"/>
      <c r="F2" s="67"/>
      <c r="G2" s="68"/>
      <c r="H2" s="68"/>
      <c r="I2" s="68"/>
      <c r="J2" s="68"/>
      <c r="K2" s="68"/>
      <c r="L2" s="68"/>
      <c r="M2" s="68"/>
      <c r="N2" s="68"/>
      <c r="O2" s="68"/>
      <c r="P2" s="68"/>
      <c r="Q2" s="68"/>
      <c r="R2" s="68"/>
      <c r="S2" s="68"/>
      <c r="T2" s="68"/>
      <c r="U2" s="68"/>
      <c r="V2" s="68"/>
      <c r="W2" s="68"/>
      <c r="X2" s="68"/>
      <c r="Y2" s="68"/>
      <c r="Z2" s="68"/>
      <c r="AA2" s="68"/>
      <c r="AB2" s="68"/>
      <c r="AC2" s="68"/>
      <c r="AD2" s="68"/>
      <c r="AE2" s="68"/>
      <c r="AF2" s="69"/>
      <c r="AG2" s="73" t="s">
        <v>39</v>
      </c>
      <c r="AH2" s="74"/>
      <c r="AI2" s="74"/>
      <c r="AJ2" s="74"/>
      <c r="AK2" s="74"/>
      <c r="AL2" s="74"/>
      <c r="AM2" s="74"/>
      <c r="AN2" s="74"/>
      <c r="AO2" s="75"/>
    </row>
    <row r="3" spans="1:41" ht="18" customHeight="1" x14ac:dyDescent="0.2">
      <c r="A3" s="10"/>
      <c r="B3" s="11"/>
      <c r="C3" s="11"/>
      <c r="D3" s="11"/>
      <c r="E3" s="12"/>
      <c r="F3" s="67"/>
      <c r="G3" s="68"/>
      <c r="H3" s="68"/>
      <c r="I3" s="68"/>
      <c r="J3" s="68"/>
      <c r="K3" s="68"/>
      <c r="L3" s="68"/>
      <c r="M3" s="68"/>
      <c r="N3" s="68"/>
      <c r="O3" s="68"/>
      <c r="P3" s="68"/>
      <c r="Q3" s="68"/>
      <c r="R3" s="68"/>
      <c r="S3" s="68"/>
      <c r="T3" s="68"/>
      <c r="U3" s="68"/>
      <c r="V3" s="68"/>
      <c r="W3" s="68"/>
      <c r="X3" s="68"/>
      <c r="Y3" s="68"/>
      <c r="Z3" s="68"/>
      <c r="AA3" s="68"/>
      <c r="AB3" s="68"/>
      <c r="AC3" s="68"/>
      <c r="AD3" s="68"/>
      <c r="AE3" s="68"/>
      <c r="AF3" s="69"/>
      <c r="AG3" s="73" t="s">
        <v>37</v>
      </c>
      <c r="AH3" s="74"/>
      <c r="AI3" s="74"/>
      <c r="AJ3" s="74"/>
      <c r="AK3" s="74"/>
      <c r="AL3" s="74"/>
      <c r="AM3" s="74"/>
      <c r="AN3" s="74"/>
      <c r="AO3" s="75"/>
    </row>
    <row r="4" spans="1:41" ht="18" customHeight="1" x14ac:dyDescent="0.2">
      <c r="A4" s="13"/>
      <c r="B4" s="14"/>
      <c r="C4" s="14"/>
      <c r="D4" s="14"/>
      <c r="E4" s="15"/>
      <c r="F4" s="70"/>
      <c r="G4" s="71"/>
      <c r="H4" s="71"/>
      <c r="I4" s="71"/>
      <c r="J4" s="71"/>
      <c r="K4" s="71"/>
      <c r="L4" s="71"/>
      <c r="M4" s="71"/>
      <c r="N4" s="71"/>
      <c r="O4" s="71"/>
      <c r="P4" s="71"/>
      <c r="Q4" s="71"/>
      <c r="R4" s="71"/>
      <c r="S4" s="71"/>
      <c r="T4" s="71"/>
      <c r="U4" s="71"/>
      <c r="V4" s="71"/>
      <c r="W4" s="71"/>
      <c r="X4" s="71"/>
      <c r="Y4" s="71"/>
      <c r="Z4" s="71"/>
      <c r="AA4" s="71"/>
      <c r="AB4" s="71"/>
      <c r="AC4" s="71"/>
      <c r="AD4" s="71"/>
      <c r="AE4" s="71"/>
      <c r="AF4" s="72"/>
      <c r="AG4" s="73" t="s">
        <v>38</v>
      </c>
      <c r="AH4" s="74"/>
      <c r="AI4" s="74"/>
      <c r="AJ4" s="74"/>
      <c r="AK4" s="74"/>
      <c r="AL4" s="74"/>
      <c r="AM4" s="74"/>
      <c r="AN4" s="74"/>
      <c r="AO4" s="75"/>
    </row>
    <row r="5" spans="1:41" ht="6.75" customHeight="1" x14ac:dyDescent="0.2">
      <c r="A5" s="76" t="s">
        <v>29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8"/>
    </row>
    <row r="6" spans="1:41" ht="17.45" customHeight="1" x14ac:dyDescent="0.2">
      <c r="A6" s="98" t="s">
        <v>0</v>
      </c>
      <c r="B6" s="65"/>
      <c r="C6" s="66"/>
      <c r="D6" s="60" t="s">
        <v>1</v>
      </c>
      <c r="E6" s="60"/>
      <c r="F6" s="60"/>
      <c r="G6" s="60"/>
      <c r="H6" s="60"/>
      <c r="I6" s="60"/>
      <c r="J6" s="60"/>
      <c r="K6" s="57" t="s">
        <v>41</v>
      </c>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9"/>
    </row>
    <row r="7" spans="1:41" ht="17.45" customHeight="1" x14ac:dyDescent="0.2">
      <c r="A7" s="99"/>
      <c r="B7" s="68"/>
      <c r="C7" s="69"/>
      <c r="D7" s="60" t="s">
        <v>21</v>
      </c>
      <c r="E7" s="60"/>
      <c r="F7" s="60"/>
      <c r="G7" s="60"/>
      <c r="H7" s="60"/>
      <c r="I7" s="60"/>
      <c r="J7" s="60"/>
      <c r="K7" s="57" t="s">
        <v>42</v>
      </c>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9"/>
    </row>
    <row r="8" spans="1:41" ht="17.45" customHeight="1" x14ac:dyDescent="0.2">
      <c r="A8" s="100"/>
      <c r="B8" s="71"/>
      <c r="C8" s="72"/>
      <c r="D8" s="61" t="s">
        <v>35</v>
      </c>
      <c r="E8" s="62"/>
      <c r="F8" s="62"/>
      <c r="G8" s="62"/>
      <c r="H8" s="62"/>
      <c r="I8" s="62"/>
      <c r="J8" s="63"/>
      <c r="K8" s="57" t="s">
        <v>42</v>
      </c>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9"/>
    </row>
    <row r="9" spans="1:41" ht="43.9" customHeight="1" x14ac:dyDescent="0.2">
      <c r="A9" s="95" t="s">
        <v>28</v>
      </c>
      <c r="B9" s="95"/>
      <c r="C9" s="95"/>
      <c r="D9" s="60" t="s">
        <v>1</v>
      </c>
      <c r="E9" s="60"/>
      <c r="F9" s="60"/>
      <c r="G9" s="60"/>
      <c r="H9" s="60"/>
      <c r="I9" s="60"/>
      <c r="J9" s="60"/>
      <c r="K9" s="96" t="s">
        <v>43</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row>
    <row r="10" spans="1:41" ht="22.15" customHeight="1" x14ac:dyDescent="0.2">
      <c r="A10" s="95"/>
      <c r="B10" s="95"/>
      <c r="C10" s="95"/>
      <c r="D10" s="60" t="s">
        <v>21</v>
      </c>
      <c r="E10" s="60"/>
      <c r="F10" s="60"/>
      <c r="G10" s="60"/>
      <c r="H10" s="60"/>
      <c r="I10" s="60"/>
      <c r="J10" s="60"/>
      <c r="K10" s="96" t="s">
        <v>42</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row>
    <row r="11" spans="1:41" ht="22.15" customHeight="1" x14ac:dyDescent="0.2">
      <c r="A11" s="95"/>
      <c r="B11" s="95"/>
      <c r="C11" s="95"/>
      <c r="D11" s="60" t="s">
        <v>35</v>
      </c>
      <c r="E11" s="60"/>
      <c r="F11" s="60"/>
      <c r="G11" s="60"/>
      <c r="H11" s="60"/>
      <c r="I11" s="60"/>
      <c r="J11" s="60"/>
      <c r="K11" s="96" t="s">
        <v>42</v>
      </c>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row>
    <row r="12" spans="1:41" ht="42" customHeight="1" x14ac:dyDescent="0.2">
      <c r="A12" s="79" t="s">
        <v>76</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1"/>
    </row>
    <row r="13" spans="1:41" ht="20.25" customHeight="1" x14ac:dyDescent="0.2">
      <c r="A13" s="82" t="s">
        <v>96</v>
      </c>
      <c r="B13" s="83"/>
      <c r="C13" s="83"/>
      <c r="D13" s="83"/>
      <c r="E13" s="83"/>
      <c r="F13" s="83"/>
      <c r="G13" s="83"/>
      <c r="H13" s="83"/>
      <c r="I13" s="83"/>
      <c r="J13" s="83"/>
      <c r="K13" s="83"/>
      <c r="L13" s="83"/>
      <c r="M13" s="83"/>
      <c r="N13" s="83"/>
      <c r="O13" s="83"/>
      <c r="P13" s="83"/>
      <c r="Q13" s="83"/>
      <c r="R13" s="83"/>
      <c r="S13" s="83"/>
      <c r="T13" s="84"/>
      <c r="U13" s="88" t="s">
        <v>141</v>
      </c>
      <c r="V13" s="88"/>
      <c r="W13" s="88"/>
      <c r="X13" s="88"/>
      <c r="Y13" s="88"/>
      <c r="Z13" s="88"/>
      <c r="AA13" s="88"/>
      <c r="AB13" s="88"/>
      <c r="AC13" s="88"/>
      <c r="AD13" s="88"/>
      <c r="AE13" s="88"/>
      <c r="AF13" s="88"/>
      <c r="AG13" s="88"/>
      <c r="AH13" s="88"/>
      <c r="AI13" s="88"/>
      <c r="AJ13" s="88"/>
      <c r="AK13" s="88"/>
      <c r="AL13" s="88"/>
      <c r="AM13" s="88"/>
      <c r="AN13" s="88"/>
      <c r="AO13" s="89"/>
    </row>
    <row r="14" spans="1:41" ht="20.25" customHeight="1" x14ac:dyDescent="0.2">
      <c r="A14" s="85"/>
      <c r="B14" s="86"/>
      <c r="C14" s="86"/>
      <c r="D14" s="86"/>
      <c r="E14" s="86"/>
      <c r="F14" s="86"/>
      <c r="G14" s="86"/>
      <c r="H14" s="86"/>
      <c r="I14" s="86"/>
      <c r="J14" s="86"/>
      <c r="K14" s="86"/>
      <c r="L14" s="86"/>
      <c r="M14" s="86"/>
      <c r="N14" s="86"/>
      <c r="O14" s="86"/>
      <c r="P14" s="86"/>
      <c r="Q14" s="86"/>
      <c r="R14" s="86"/>
      <c r="S14" s="86"/>
      <c r="T14" s="87"/>
      <c r="U14" s="88"/>
      <c r="V14" s="88"/>
      <c r="W14" s="88"/>
      <c r="X14" s="88"/>
      <c r="Y14" s="88"/>
      <c r="Z14" s="88"/>
      <c r="AA14" s="88"/>
      <c r="AB14" s="88"/>
      <c r="AC14" s="88"/>
      <c r="AD14" s="88"/>
      <c r="AE14" s="88"/>
      <c r="AF14" s="88"/>
      <c r="AG14" s="88"/>
      <c r="AH14" s="88"/>
      <c r="AI14" s="88"/>
      <c r="AJ14" s="88"/>
      <c r="AK14" s="88"/>
      <c r="AL14" s="88"/>
      <c r="AM14" s="88"/>
      <c r="AN14" s="88"/>
      <c r="AO14" s="89"/>
    </row>
    <row r="15" spans="1:41" ht="26.25" customHeight="1" x14ac:dyDescent="0.2">
      <c r="A15" s="90" t="s">
        <v>99</v>
      </c>
      <c r="B15" s="88"/>
      <c r="C15" s="88"/>
      <c r="D15" s="88"/>
      <c r="E15" s="88"/>
      <c r="F15" s="88"/>
      <c r="G15" s="88"/>
      <c r="H15" s="88"/>
      <c r="I15" s="88"/>
      <c r="J15" s="88"/>
      <c r="K15" s="88"/>
      <c r="L15" s="88"/>
      <c r="M15" s="88"/>
      <c r="N15" s="88"/>
      <c r="O15" s="88"/>
      <c r="P15" s="93" t="s">
        <v>50</v>
      </c>
      <c r="Q15" s="94"/>
      <c r="R15" s="94"/>
      <c r="S15" s="94"/>
      <c r="T15" s="94"/>
      <c r="U15" s="94"/>
      <c r="V15" s="94"/>
      <c r="W15" s="94"/>
      <c r="X15" s="94"/>
      <c r="Y15" s="94"/>
      <c r="Z15" s="94"/>
      <c r="AA15" s="94"/>
      <c r="AB15" s="94"/>
      <c r="AC15" s="94"/>
      <c r="AD15" s="88" t="s">
        <v>105</v>
      </c>
      <c r="AE15" s="88"/>
      <c r="AF15" s="88"/>
      <c r="AG15" s="88"/>
      <c r="AH15" s="88"/>
      <c r="AI15" s="88"/>
      <c r="AJ15" s="88"/>
      <c r="AK15" s="88"/>
      <c r="AL15" s="88"/>
      <c r="AM15" s="88"/>
      <c r="AN15" s="88"/>
      <c r="AO15" s="89"/>
    </row>
    <row r="16" spans="1:41" ht="19.5" customHeight="1" x14ac:dyDescent="0.2">
      <c r="A16" s="91"/>
      <c r="B16" s="92"/>
      <c r="C16" s="92"/>
      <c r="D16" s="92"/>
      <c r="E16" s="92"/>
      <c r="F16" s="92"/>
      <c r="G16" s="92"/>
      <c r="H16" s="92"/>
      <c r="I16" s="92"/>
      <c r="J16" s="92"/>
      <c r="K16" s="92"/>
      <c r="L16" s="92"/>
      <c r="M16" s="92"/>
      <c r="N16" s="92"/>
      <c r="O16" s="92"/>
      <c r="P16" s="94"/>
      <c r="Q16" s="94"/>
      <c r="R16" s="94"/>
      <c r="S16" s="94"/>
      <c r="T16" s="94"/>
      <c r="U16" s="94"/>
      <c r="V16" s="94"/>
      <c r="W16" s="94"/>
      <c r="X16" s="94"/>
      <c r="Y16" s="94"/>
      <c r="Z16" s="94"/>
      <c r="AA16" s="94"/>
      <c r="AB16" s="94"/>
      <c r="AC16" s="94"/>
      <c r="AD16" s="88"/>
      <c r="AE16" s="88"/>
      <c r="AF16" s="88"/>
      <c r="AG16" s="88"/>
      <c r="AH16" s="88"/>
      <c r="AI16" s="88"/>
      <c r="AJ16" s="88"/>
      <c r="AK16" s="88"/>
      <c r="AL16" s="88"/>
      <c r="AM16" s="88"/>
      <c r="AN16" s="88"/>
      <c r="AO16" s="89"/>
    </row>
    <row r="17" spans="1:45" x14ac:dyDescent="0.2">
      <c r="A17" s="101" t="s">
        <v>2</v>
      </c>
      <c r="B17" s="102"/>
      <c r="C17" s="102"/>
      <c r="D17" s="102"/>
      <c r="E17" s="102"/>
      <c r="F17" s="102"/>
      <c r="G17" s="102"/>
      <c r="H17" s="102"/>
      <c r="I17" s="102"/>
      <c r="J17" s="102"/>
      <c r="K17" s="102"/>
      <c r="L17" s="102"/>
      <c r="M17" s="102"/>
      <c r="N17" s="102"/>
      <c r="O17" s="102"/>
      <c r="P17" s="102"/>
      <c r="Q17" s="102"/>
      <c r="R17" s="102"/>
      <c r="S17" s="102"/>
      <c r="T17" s="102"/>
      <c r="U17" s="102" t="s">
        <v>3</v>
      </c>
      <c r="V17" s="102"/>
      <c r="W17" s="102"/>
      <c r="X17" s="102"/>
      <c r="Y17" s="102"/>
      <c r="Z17" s="102"/>
      <c r="AA17" s="102"/>
      <c r="AB17" s="102"/>
      <c r="AC17" s="102"/>
      <c r="AD17" s="102"/>
      <c r="AE17" s="102"/>
      <c r="AF17" s="102"/>
      <c r="AG17" s="102"/>
      <c r="AH17" s="102"/>
      <c r="AI17" s="102"/>
      <c r="AJ17" s="102"/>
      <c r="AK17" s="102" t="s">
        <v>4</v>
      </c>
      <c r="AL17" s="102"/>
      <c r="AM17" s="102"/>
      <c r="AN17" s="102"/>
      <c r="AO17" s="103"/>
    </row>
    <row r="18" spans="1:45" ht="18" customHeight="1" x14ac:dyDescent="0.2">
      <c r="A18" s="1" t="s">
        <v>5</v>
      </c>
      <c r="B18" s="2"/>
      <c r="C18" s="2"/>
      <c r="D18" s="3"/>
      <c r="E18" s="2" t="s">
        <v>6</v>
      </c>
      <c r="F18" s="2"/>
      <c r="G18" s="104"/>
      <c r="H18" s="105"/>
      <c r="I18" s="4" t="s">
        <v>7</v>
      </c>
      <c r="J18" s="5"/>
      <c r="K18" s="6"/>
      <c r="L18" s="7" t="s">
        <v>87</v>
      </c>
      <c r="M18" s="104" t="s">
        <v>8</v>
      </c>
      <c r="N18" s="105"/>
      <c r="O18" s="2"/>
      <c r="P18" s="106" t="s">
        <v>27</v>
      </c>
      <c r="Q18" s="106"/>
      <c r="R18" s="106"/>
      <c r="S18" s="106"/>
      <c r="T18" s="106"/>
      <c r="U18" s="107" t="s">
        <v>142</v>
      </c>
      <c r="V18" s="107"/>
      <c r="W18" s="107"/>
      <c r="X18" s="107"/>
      <c r="Y18" s="107"/>
      <c r="Z18" s="107"/>
      <c r="AA18" s="107"/>
      <c r="AB18" s="107"/>
      <c r="AC18" s="107"/>
      <c r="AD18" s="107"/>
      <c r="AE18" s="107"/>
      <c r="AF18" s="107"/>
      <c r="AG18" s="107"/>
      <c r="AH18" s="107"/>
      <c r="AI18" s="107"/>
      <c r="AJ18" s="107"/>
      <c r="AK18" s="108" t="s">
        <v>44</v>
      </c>
      <c r="AL18" s="108"/>
      <c r="AM18" s="108"/>
      <c r="AN18" s="108"/>
      <c r="AO18" s="109"/>
    </row>
    <row r="19" spans="1:45" x14ac:dyDescent="0.2">
      <c r="A19" s="101" t="s">
        <v>9</v>
      </c>
      <c r="B19" s="102"/>
      <c r="C19" s="102"/>
      <c r="D19" s="102"/>
      <c r="E19" s="102"/>
      <c r="F19" s="102"/>
      <c r="G19" s="102"/>
      <c r="H19" s="102"/>
      <c r="I19" s="102"/>
      <c r="J19" s="102"/>
      <c r="K19" s="102"/>
      <c r="L19" s="102"/>
      <c r="M19" s="102"/>
      <c r="N19" s="102"/>
      <c r="O19" s="102"/>
      <c r="P19" s="102"/>
      <c r="Q19" s="102"/>
      <c r="R19" s="102"/>
      <c r="S19" s="102"/>
      <c r="T19" s="102"/>
      <c r="U19" s="107"/>
      <c r="V19" s="107"/>
      <c r="W19" s="107"/>
      <c r="X19" s="107"/>
      <c r="Y19" s="107"/>
      <c r="Z19" s="107"/>
      <c r="AA19" s="107"/>
      <c r="AB19" s="107"/>
      <c r="AC19" s="107"/>
      <c r="AD19" s="107"/>
      <c r="AE19" s="107"/>
      <c r="AF19" s="107"/>
      <c r="AG19" s="107"/>
      <c r="AH19" s="107"/>
      <c r="AI19" s="107"/>
      <c r="AJ19" s="107"/>
      <c r="AK19" s="110"/>
      <c r="AL19" s="110"/>
      <c r="AM19" s="110"/>
      <c r="AN19" s="110"/>
      <c r="AO19" s="111"/>
    </row>
    <row r="20" spans="1:45" x14ac:dyDescent="0.2">
      <c r="A20" s="112" t="s">
        <v>11</v>
      </c>
      <c r="B20" s="113"/>
      <c r="C20" s="113"/>
      <c r="D20" s="113"/>
      <c r="E20" s="113"/>
      <c r="F20" s="113"/>
      <c r="G20" s="113"/>
      <c r="H20" s="114" t="s">
        <v>12</v>
      </c>
      <c r="I20" s="114"/>
      <c r="J20" s="114"/>
      <c r="K20" s="114"/>
      <c r="L20" s="114"/>
      <c r="M20" s="114"/>
      <c r="N20" s="115" t="s">
        <v>13</v>
      </c>
      <c r="O20" s="115"/>
      <c r="P20" s="115"/>
      <c r="Q20" s="115"/>
      <c r="R20" s="115"/>
      <c r="S20" s="115"/>
      <c r="T20" s="115"/>
      <c r="U20" s="107"/>
      <c r="V20" s="107"/>
      <c r="W20" s="107"/>
      <c r="X20" s="107"/>
      <c r="Y20" s="107"/>
      <c r="Z20" s="107"/>
      <c r="AA20" s="107"/>
      <c r="AB20" s="107"/>
      <c r="AC20" s="107"/>
      <c r="AD20" s="107"/>
      <c r="AE20" s="107"/>
      <c r="AF20" s="107"/>
      <c r="AG20" s="107"/>
      <c r="AH20" s="107"/>
      <c r="AI20" s="107"/>
      <c r="AJ20" s="107"/>
      <c r="AK20" s="116" t="s">
        <v>10</v>
      </c>
      <c r="AL20" s="116"/>
      <c r="AM20" s="116"/>
      <c r="AN20" s="116"/>
      <c r="AO20" s="117"/>
    </row>
    <row r="21" spans="1:45" ht="27" customHeight="1" x14ac:dyDescent="0.2">
      <c r="A21" s="118" t="s">
        <v>137</v>
      </c>
      <c r="B21" s="119"/>
      <c r="C21" s="119"/>
      <c r="D21" s="119"/>
      <c r="E21" s="119"/>
      <c r="F21" s="119"/>
      <c r="G21" s="120"/>
      <c r="H21" s="121" t="s">
        <v>26</v>
      </c>
      <c r="I21" s="122"/>
      <c r="J21" s="122"/>
      <c r="K21" s="122"/>
      <c r="L21" s="122"/>
      <c r="M21" s="123"/>
      <c r="N21" s="124" t="s">
        <v>25</v>
      </c>
      <c r="O21" s="125"/>
      <c r="P21" s="125"/>
      <c r="Q21" s="125"/>
      <c r="R21" s="125"/>
      <c r="S21" s="125"/>
      <c r="T21" s="126"/>
      <c r="U21" s="107"/>
      <c r="V21" s="107"/>
      <c r="W21" s="107"/>
      <c r="X21" s="107"/>
      <c r="Y21" s="107"/>
      <c r="Z21" s="107"/>
      <c r="AA21" s="107"/>
      <c r="AB21" s="107"/>
      <c r="AC21" s="107"/>
      <c r="AD21" s="107"/>
      <c r="AE21" s="107"/>
      <c r="AF21" s="107"/>
      <c r="AG21" s="107"/>
      <c r="AH21" s="107"/>
      <c r="AI21" s="107"/>
      <c r="AJ21" s="107"/>
      <c r="AK21" s="127" t="s">
        <v>78</v>
      </c>
      <c r="AL21" s="127"/>
      <c r="AM21" s="127"/>
      <c r="AN21" s="127"/>
      <c r="AO21" s="128"/>
    </row>
    <row r="22" spans="1:45" x14ac:dyDescent="0.2">
      <c r="A22" s="129" t="s">
        <v>14</v>
      </c>
      <c r="B22" s="130"/>
      <c r="C22" s="130"/>
      <c r="D22" s="131"/>
      <c r="E22" s="57" t="s">
        <v>15</v>
      </c>
      <c r="F22" s="130"/>
      <c r="G22" s="130"/>
      <c r="H22" s="131"/>
      <c r="I22" s="57" t="s">
        <v>16</v>
      </c>
      <c r="J22" s="130"/>
      <c r="K22" s="130"/>
      <c r="L22" s="131"/>
      <c r="M22" s="57" t="s">
        <v>17</v>
      </c>
      <c r="N22" s="58"/>
      <c r="O22" s="58"/>
      <c r="P22" s="132"/>
      <c r="Q22" s="57" t="s">
        <v>18</v>
      </c>
      <c r="R22" s="58"/>
      <c r="S22" s="58"/>
      <c r="T22" s="132"/>
      <c r="U22" s="102" t="s">
        <v>19</v>
      </c>
      <c r="V22" s="102"/>
      <c r="W22" s="102"/>
      <c r="X22" s="102"/>
      <c r="Y22" s="102"/>
      <c r="Z22" s="102"/>
      <c r="AA22" s="102"/>
      <c r="AB22" s="102"/>
      <c r="AC22" s="102"/>
      <c r="AD22" s="102"/>
      <c r="AE22" s="102"/>
      <c r="AF22" s="102"/>
      <c r="AG22" s="102"/>
      <c r="AH22" s="102"/>
      <c r="AI22" s="102"/>
      <c r="AJ22" s="102"/>
      <c r="AK22" s="102"/>
      <c r="AL22" s="102"/>
      <c r="AM22" s="102"/>
      <c r="AN22" s="102"/>
      <c r="AO22" s="103"/>
      <c r="AP22" s="8"/>
    </row>
    <row r="23" spans="1:45" ht="24" customHeight="1" x14ac:dyDescent="0.2">
      <c r="A23" s="136" t="s">
        <v>147</v>
      </c>
      <c r="B23" s="137"/>
      <c r="C23" s="137"/>
      <c r="D23" s="138"/>
      <c r="E23" s="211">
        <v>9005</v>
      </c>
      <c r="F23" s="212"/>
      <c r="G23" s="212"/>
      <c r="H23" s="213"/>
      <c r="I23" s="211">
        <v>10215</v>
      </c>
      <c r="J23" s="212"/>
      <c r="K23" s="212"/>
      <c r="L23" s="213"/>
      <c r="M23" s="163">
        <f>(E23/I23)*1</f>
        <v>0.88154674498286834</v>
      </c>
      <c r="N23" s="164"/>
      <c r="O23" s="164"/>
      <c r="P23" s="165"/>
      <c r="Q23" s="216">
        <v>0.9</v>
      </c>
      <c r="R23" s="257"/>
      <c r="S23" s="257"/>
      <c r="T23" s="258"/>
      <c r="U23" s="50"/>
      <c r="V23" s="49"/>
      <c r="W23" s="49"/>
      <c r="X23" s="49"/>
      <c r="Y23" s="49"/>
      <c r="Z23" s="49"/>
      <c r="AA23" s="49"/>
      <c r="AB23" s="49"/>
      <c r="AC23" s="49"/>
      <c r="AD23" s="49"/>
      <c r="AE23" s="49"/>
      <c r="AF23" s="49"/>
      <c r="AG23" s="49"/>
      <c r="AH23" s="49"/>
      <c r="AI23" s="49"/>
      <c r="AJ23" s="49"/>
      <c r="AK23" s="49"/>
      <c r="AL23" s="49"/>
      <c r="AM23" s="49"/>
      <c r="AN23" s="49"/>
      <c r="AO23" s="17"/>
    </row>
    <row r="24" spans="1:45" ht="24" customHeight="1" x14ac:dyDescent="0.2">
      <c r="A24" s="136" t="s">
        <v>102</v>
      </c>
      <c r="B24" s="137"/>
      <c r="C24" s="137"/>
      <c r="D24" s="138"/>
      <c r="E24" s="139"/>
      <c r="F24" s="140"/>
      <c r="G24" s="140"/>
      <c r="H24" s="141"/>
      <c r="I24" s="139"/>
      <c r="J24" s="140"/>
      <c r="K24" s="140"/>
      <c r="L24" s="141"/>
      <c r="M24" s="142" t="e">
        <f>(E24/I24)*1</f>
        <v>#DIV/0!</v>
      </c>
      <c r="N24" s="143"/>
      <c r="O24" s="143"/>
      <c r="P24" s="144"/>
      <c r="Q24" s="216">
        <v>0.9</v>
      </c>
      <c r="R24" s="257"/>
      <c r="S24" s="257"/>
      <c r="T24" s="258"/>
      <c r="U24" s="187"/>
      <c r="V24" s="188"/>
      <c r="W24" s="188"/>
      <c r="X24" s="188"/>
      <c r="Y24" s="188"/>
      <c r="Z24" s="188"/>
      <c r="AA24" s="188"/>
      <c r="AB24" s="188"/>
      <c r="AC24" s="188"/>
      <c r="AD24" s="188"/>
      <c r="AE24" s="188"/>
      <c r="AF24" s="188"/>
      <c r="AG24" s="188"/>
      <c r="AH24" s="188"/>
      <c r="AI24" s="188"/>
      <c r="AJ24" s="188"/>
      <c r="AK24" s="188"/>
      <c r="AL24" s="188"/>
      <c r="AM24" s="188"/>
      <c r="AN24" s="188"/>
      <c r="AO24" s="189"/>
    </row>
    <row r="25" spans="1:45" ht="22.5" customHeight="1" x14ac:dyDescent="0.2">
      <c r="A25" s="136" t="s">
        <v>103</v>
      </c>
      <c r="B25" s="137"/>
      <c r="C25" s="137"/>
      <c r="D25" s="138"/>
      <c r="E25" s="139"/>
      <c r="F25" s="140"/>
      <c r="G25" s="140"/>
      <c r="H25" s="141"/>
      <c r="I25" s="139"/>
      <c r="J25" s="140"/>
      <c r="K25" s="140"/>
      <c r="L25" s="141"/>
      <c r="M25" s="142" t="e">
        <f>(E25/I25)*1</f>
        <v>#DIV/0!</v>
      </c>
      <c r="N25" s="143"/>
      <c r="O25" s="143"/>
      <c r="P25" s="144"/>
      <c r="Q25" s="216">
        <v>0.9</v>
      </c>
      <c r="R25" s="257"/>
      <c r="S25" s="257"/>
      <c r="T25" s="258"/>
      <c r="U25" s="187"/>
      <c r="V25" s="188"/>
      <c r="W25" s="188"/>
      <c r="X25" s="188"/>
      <c r="Y25" s="188"/>
      <c r="Z25" s="188"/>
      <c r="AA25" s="188"/>
      <c r="AB25" s="188"/>
      <c r="AC25" s="188"/>
      <c r="AD25" s="188"/>
      <c r="AE25" s="188"/>
      <c r="AF25" s="188"/>
      <c r="AG25" s="188"/>
      <c r="AH25" s="188"/>
      <c r="AI25" s="188"/>
      <c r="AJ25" s="188"/>
      <c r="AK25" s="188"/>
      <c r="AL25" s="188"/>
      <c r="AM25" s="188"/>
      <c r="AN25" s="188"/>
      <c r="AO25" s="189"/>
    </row>
    <row r="26" spans="1:45" ht="22.5" customHeight="1" x14ac:dyDescent="0.2">
      <c r="A26" s="136" t="s">
        <v>104</v>
      </c>
      <c r="B26" s="137"/>
      <c r="C26" s="137"/>
      <c r="D26" s="138"/>
      <c r="E26" s="139"/>
      <c r="F26" s="140"/>
      <c r="G26" s="140"/>
      <c r="H26" s="141"/>
      <c r="I26" s="139"/>
      <c r="J26" s="140"/>
      <c r="K26" s="140"/>
      <c r="L26" s="141"/>
      <c r="M26" s="142" t="e">
        <f>(E26/I26)*1</f>
        <v>#DIV/0!</v>
      </c>
      <c r="N26" s="143"/>
      <c r="O26" s="143"/>
      <c r="P26" s="144"/>
      <c r="Q26" s="216">
        <v>0.9</v>
      </c>
      <c r="R26" s="257"/>
      <c r="S26" s="257"/>
      <c r="T26" s="258"/>
      <c r="U26" s="187"/>
      <c r="V26" s="188"/>
      <c r="W26" s="188"/>
      <c r="X26" s="188"/>
      <c r="Y26" s="188"/>
      <c r="Z26" s="188"/>
      <c r="AA26" s="188"/>
      <c r="AB26" s="188"/>
      <c r="AC26" s="188"/>
      <c r="AD26" s="188"/>
      <c r="AE26" s="188"/>
      <c r="AF26" s="188"/>
      <c r="AG26" s="188"/>
      <c r="AH26" s="188"/>
      <c r="AI26" s="188"/>
      <c r="AJ26" s="188"/>
      <c r="AK26" s="188"/>
      <c r="AL26" s="188"/>
      <c r="AM26" s="188"/>
      <c r="AN26" s="188"/>
      <c r="AO26" s="189"/>
    </row>
    <row r="27" spans="1:45" ht="36" hidden="1" customHeight="1" x14ac:dyDescent="0.2">
      <c r="A27" s="160" t="s">
        <v>30</v>
      </c>
      <c r="B27" s="161"/>
      <c r="C27" s="161"/>
      <c r="D27" s="162"/>
      <c r="E27" s="139"/>
      <c r="F27" s="140"/>
      <c r="G27" s="140"/>
      <c r="H27" s="141"/>
      <c r="I27" s="139"/>
      <c r="J27" s="140"/>
      <c r="K27" s="140"/>
      <c r="L27" s="141"/>
      <c r="M27" s="163" t="e">
        <f t="shared" ref="M27:M30" si="0">+E27/I27</f>
        <v>#DIV/0!</v>
      </c>
      <c r="N27" s="164"/>
      <c r="O27" s="164"/>
      <c r="P27" s="165"/>
      <c r="Q27" s="157">
        <v>1</v>
      </c>
      <c r="R27" s="158"/>
      <c r="S27" s="158"/>
      <c r="T27" s="159"/>
      <c r="U27" s="187"/>
      <c r="V27" s="188"/>
      <c r="W27" s="188"/>
      <c r="X27" s="188"/>
      <c r="Y27" s="188"/>
      <c r="Z27" s="188"/>
      <c r="AA27" s="188"/>
      <c r="AB27" s="188"/>
      <c r="AC27" s="188"/>
      <c r="AD27" s="188"/>
      <c r="AE27" s="188"/>
      <c r="AF27" s="188"/>
      <c r="AG27" s="188"/>
      <c r="AH27" s="188"/>
      <c r="AI27" s="188"/>
      <c r="AJ27" s="188"/>
      <c r="AK27" s="188"/>
      <c r="AL27" s="188"/>
      <c r="AM27" s="188"/>
      <c r="AN27" s="188"/>
      <c r="AO27" s="189"/>
    </row>
    <row r="28" spans="1:45" ht="36" hidden="1" customHeight="1" x14ac:dyDescent="0.2">
      <c r="A28" s="160" t="s">
        <v>31</v>
      </c>
      <c r="B28" s="161"/>
      <c r="C28" s="161"/>
      <c r="D28" s="162"/>
      <c r="E28" s="139"/>
      <c r="F28" s="140"/>
      <c r="G28" s="140"/>
      <c r="H28" s="141"/>
      <c r="I28" s="139"/>
      <c r="J28" s="140"/>
      <c r="K28" s="140"/>
      <c r="L28" s="141"/>
      <c r="M28" s="163" t="e">
        <f t="shared" si="0"/>
        <v>#DIV/0!</v>
      </c>
      <c r="N28" s="164"/>
      <c r="O28" s="164"/>
      <c r="P28" s="165"/>
      <c r="Q28" s="157">
        <v>1</v>
      </c>
      <c r="R28" s="158"/>
      <c r="S28" s="158"/>
      <c r="T28" s="159"/>
      <c r="U28" s="187"/>
      <c r="V28" s="188"/>
      <c r="W28" s="188"/>
      <c r="X28" s="188"/>
      <c r="Y28" s="188"/>
      <c r="Z28" s="188"/>
      <c r="AA28" s="188"/>
      <c r="AB28" s="188"/>
      <c r="AC28" s="188"/>
      <c r="AD28" s="188"/>
      <c r="AE28" s="188"/>
      <c r="AF28" s="188"/>
      <c r="AG28" s="188"/>
      <c r="AH28" s="188"/>
      <c r="AI28" s="188"/>
      <c r="AJ28" s="188"/>
      <c r="AK28" s="188"/>
      <c r="AL28" s="188"/>
      <c r="AM28" s="188"/>
      <c r="AN28" s="188"/>
      <c r="AO28" s="189"/>
    </row>
    <row r="29" spans="1:45" ht="36" hidden="1" customHeight="1" x14ac:dyDescent="0.2">
      <c r="A29" s="160" t="s">
        <v>32</v>
      </c>
      <c r="B29" s="161"/>
      <c r="C29" s="161"/>
      <c r="D29" s="162"/>
      <c r="E29" s="139"/>
      <c r="F29" s="140"/>
      <c r="G29" s="140"/>
      <c r="H29" s="141"/>
      <c r="I29" s="139"/>
      <c r="J29" s="140"/>
      <c r="K29" s="140"/>
      <c r="L29" s="141"/>
      <c r="M29" s="163" t="e">
        <f t="shared" si="0"/>
        <v>#DIV/0!</v>
      </c>
      <c r="N29" s="164"/>
      <c r="O29" s="164"/>
      <c r="P29" s="165"/>
      <c r="Q29" s="157">
        <v>1</v>
      </c>
      <c r="R29" s="158"/>
      <c r="S29" s="158"/>
      <c r="T29" s="159"/>
      <c r="U29" s="187"/>
      <c r="V29" s="188"/>
      <c r="W29" s="188"/>
      <c r="X29" s="188"/>
      <c r="Y29" s="188"/>
      <c r="Z29" s="188"/>
      <c r="AA29" s="188"/>
      <c r="AB29" s="188"/>
      <c r="AC29" s="188"/>
      <c r="AD29" s="188"/>
      <c r="AE29" s="188"/>
      <c r="AF29" s="188"/>
      <c r="AG29" s="188"/>
      <c r="AH29" s="188"/>
      <c r="AI29" s="188"/>
      <c r="AJ29" s="188"/>
      <c r="AK29" s="188"/>
      <c r="AL29" s="188"/>
      <c r="AM29" s="188"/>
      <c r="AN29" s="188"/>
      <c r="AO29" s="189"/>
    </row>
    <row r="30" spans="1:45" ht="36" hidden="1" customHeight="1" x14ac:dyDescent="0.2">
      <c r="A30" s="160" t="s">
        <v>33</v>
      </c>
      <c r="B30" s="161"/>
      <c r="C30" s="161"/>
      <c r="D30" s="162"/>
      <c r="E30" s="139"/>
      <c r="F30" s="140"/>
      <c r="G30" s="140"/>
      <c r="H30" s="141"/>
      <c r="I30" s="139"/>
      <c r="J30" s="140"/>
      <c r="K30" s="140"/>
      <c r="L30" s="141"/>
      <c r="M30" s="163" t="e">
        <f t="shared" si="0"/>
        <v>#DIV/0!</v>
      </c>
      <c r="N30" s="164"/>
      <c r="O30" s="164"/>
      <c r="P30" s="165"/>
      <c r="Q30" s="157">
        <v>1</v>
      </c>
      <c r="R30" s="158"/>
      <c r="S30" s="158"/>
      <c r="T30" s="159"/>
      <c r="U30" s="187"/>
      <c r="V30" s="188"/>
      <c r="W30" s="188"/>
      <c r="X30" s="188"/>
      <c r="Y30" s="188"/>
      <c r="Z30" s="188"/>
      <c r="AA30" s="188"/>
      <c r="AB30" s="188"/>
      <c r="AC30" s="188"/>
      <c r="AD30" s="188"/>
      <c r="AE30" s="188"/>
      <c r="AF30" s="188"/>
      <c r="AG30" s="188"/>
      <c r="AH30" s="188"/>
      <c r="AI30" s="188"/>
      <c r="AJ30" s="188"/>
      <c r="AK30" s="188"/>
      <c r="AL30" s="188"/>
      <c r="AM30" s="188"/>
      <c r="AN30" s="188"/>
      <c r="AO30" s="189"/>
    </row>
    <row r="31" spans="1:45" ht="18" customHeight="1" x14ac:dyDescent="0.2">
      <c r="A31" s="166" t="s">
        <v>24</v>
      </c>
      <c r="B31" s="167"/>
      <c r="C31" s="167"/>
      <c r="D31" s="167"/>
      <c r="E31" s="167"/>
      <c r="F31" s="167"/>
      <c r="G31" s="167"/>
      <c r="H31" s="167"/>
      <c r="I31" s="167"/>
      <c r="J31" s="167"/>
      <c r="K31" s="167"/>
      <c r="L31" s="167"/>
      <c r="M31" s="167"/>
      <c r="N31" s="167"/>
      <c r="O31" s="167"/>
      <c r="P31" s="167"/>
      <c r="Q31" s="216">
        <f>+AVERAGE('Línea base indiador TIC4'!D30:D33)</f>
        <v>0.88242877809923115</v>
      </c>
      <c r="R31" s="217"/>
      <c r="S31" s="217"/>
      <c r="T31" s="218"/>
      <c r="U31" s="187"/>
      <c r="V31" s="188"/>
      <c r="W31" s="188"/>
      <c r="X31" s="188"/>
      <c r="Y31" s="188"/>
      <c r="Z31" s="188"/>
      <c r="AA31" s="188"/>
      <c r="AB31" s="188"/>
      <c r="AC31" s="188"/>
      <c r="AD31" s="188"/>
      <c r="AE31" s="188"/>
      <c r="AF31" s="188"/>
      <c r="AG31" s="188"/>
      <c r="AH31" s="188"/>
      <c r="AI31" s="188"/>
      <c r="AJ31" s="188"/>
      <c r="AK31" s="188"/>
      <c r="AL31" s="188"/>
      <c r="AM31" s="188"/>
      <c r="AN31" s="188"/>
      <c r="AO31" s="189"/>
      <c r="AS31" s="16" t="s">
        <v>34</v>
      </c>
    </row>
    <row r="32" spans="1:45" ht="18" customHeight="1" x14ac:dyDescent="0.2">
      <c r="A32" s="166" t="s">
        <v>20</v>
      </c>
      <c r="B32" s="167"/>
      <c r="C32" s="167"/>
      <c r="D32" s="167"/>
      <c r="E32" s="167"/>
      <c r="F32" s="167"/>
      <c r="G32" s="167"/>
      <c r="H32" s="167"/>
      <c r="I32" s="167"/>
      <c r="J32" s="167"/>
      <c r="K32" s="167"/>
      <c r="L32" s="167"/>
      <c r="M32" s="167"/>
      <c r="N32" s="167"/>
      <c r="O32" s="167"/>
      <c r="P32" s="167"/>
      <c r="Q32" s="216" t="s">
        <v>47</v>
      </c>
      <c r="R32" s="217"/>
      <c r="S32" s="217"/>
      <c r="T32" s="218"/>
      <c r="U32" s="187"/>
      <c r="V32" s="188"/>
      <c r="W32" s="188"/>
      <c r="X32" s="188"/>
      <c r="Y32" s="188"/>
      <c r="Z32" s="188"/>
      <c r="AA32" s="188"/>
      <c r="AB32" s="188"/>
      <c r="AC32" s="188"/>
      <c r="AD32" s="188"/>
      <c r="AE32" s="188"/>
      <c r="AF32" s="188"/>
      <c r="AG32" s="188"/>
      <c r="AH32" s="188"/>
      <c r="AI32" s="188"/>
      <c r="AJ32" s="188"/>
      <c r="AK32" s="188"/>
      <c r="AL32" s="188"/>
      <c r="AM32" s="188"/>
      <c r="AN32" s="188"/>
      <c r="AO32" s="189"/>
    </row>
    <row r="33" spans="1:41" ht="18" customHeight="1" x14ac:dyDescent="0.2">
      <c r="A33" s="166" t="s">
        <v>23</v>
      </c>
      <c r="B33" s="167"/>
      <c r="C33" s="167"/>
      <c r="D33" s="167"/>
      <c r="E33" s="167"/>
      <c r="F33" s="167"/>
      <c r="G33" s="167"/>
      <c r="H33" s="167"/>
      <c r="I33" s="167"/>
      <c r="J33" s="167"/>
      <c r="K33" s="167"/>
      <c r="L33" s="167"/>
      <c r="M33" s="167"/>
      <c r="N33" s="167"/>
      <c r="O33" s="167"/>
      <c r="P33" s="167"/>
      <c r="Q33" s="216">
        <v>0.9</v>
      </c>
      <c r="R33" s="217"/>
      <c r="S33" s="217"/>
      <c r="T33" s="218"/>
      <c r="U33" s="190"/>
      <c r="V33" s="191"/>
      <c r="W33" s="191"/>
      <c r="X33" s="191"/>
      <c r="Y33" s="191"/>
      <c r="Z33" s="191"/>
      <c r="AA33" s="191"/>
      <c r="AB33" s="191"/>
      <c r="AC33" s="191"/>
      <c r="AD33" s="191"/>
      <c r="AE33" s="191"/>
      <c r="AF33" s="191"/>
      <c r="AG33" s="191"/>
      <c r="AH33" s="191"/>
      <c r="AI33" s="191"/>
      <c r="AJ33" s="191"/>
      <c r="AK33" s="191"/>
      <c r="AL33" s="191"/>
      <c r="AM33" s="191"/>
      <c r="AN33" s="191"/>
      <c r="AO33" s="192"/>
    </row>
    <row r="34" spans="1:41" ht="46.5" customHeight="1" x14ac:dyDescent="0.2">
      <c r="A34" s="219" t="s">
        <v>155</v>
      </c>
      <c r="B34" s="259"/>
      <c r="C34" s="259"/>
      <c r="D34" s="259"/>
      <c r="E34" s="259"/>
      <c r="F34" s="259"/>
      <c r="G34" s="259"/>
      <c r="H34" s="259"/>
      <c r="I34" s="259"/>
      <c r="J34" s="259"/>
      <c r="K34" s="259"/>
      <c r="L34" s="259"/>
      <c r="M34" s="259"/>
      <c r="N34" s="259"/>
      <c r="O34" s="259"/>
      <c r="P34" s="259"/>
      <c r="Q34" s="259"/>
      <c r="R34" s="259"/>
      <c r="S34" s="259"/>
      <c r="T34" s="260"/>
      <c r="U34" s="176" t="s">
        <v>97</v>
      </c>
      <c r="V34" s="177"/>
      <c r="W34" s="177"/>
      <c r="X34" s="177"/>
      <c r="Y34" s="177"/>
      <c r="Z34" s="177"/>
      <c r="AA34" s="177"/>
      <c r="AB34" s="177"/>
      <c r="AC34" s="177"/>
      <c r="AD34" s="177"/>
      <c r="AE34" s="177"/>
      <c r="AF34" s="177"/>
      <c r="AG34" s="177"/>
      <c r="AH34" s="177"/>
      <c r="AI34" s="177"/>
      <c r="AJ34" s="177"/>
      <c r="AK34" s="177"/>
      <c r="AL34" s="177"/>
      <c r="AM34" s="177"/>
      <c r="AN34" s="177"/>
      <c r="AO34" s="178"/>
    </row>
    <row r="35" spans="1:41" ht="90.75" customHeight="1" x14ac:dyDescent="0.2">
      <c r="A35" s="261"/>
      <c r="B35" s="262"/>
      <c r="C35" s="262"/>
      <c r="D35" s="262"/>
      <c r="E35" s="262"/>
      <c r="F35" s="262"/>
      <c r="G35" s="262"/>
      <c r="H35" s="262"/>
      <c r="I35" s="262"/>
      <c r="J35" s="262"/>
      <c r="K35" s="262"/>
      <c r="L35" s="262"/>
      <c r="M35" s="262"/>
      <c r="N35" s="262"/>
      <c r="O35" s="262"/>
      <c r="P35" s="262"/>
      <c r="Q35" s="262"/>
      <c r="R35" s="262"/>
      <c r="S35" s="262"/>
      <c r="T35" s="263"/>
      <c r="U35" s="179"/>
      <c r="V35" s="180"/>
      <c r="W35" s="180"/>
      <c r="X35" s="180"/>
      <c r="Y35" s="180"/>
      <c r="Z35" s="180"/>
      <c r="AA35" s="180"/>
      <c r="AB35" s="180"/>
      <c r="AC35" s="180"/>
      <c r="AD35" s="180"/>
      <c r="AE35" s="180"/>
      <c r="AF35" s="180"/>
      <c r="AG35" s="180"/>
      <c r="AH35" s="180"/>
      <c r="AI35" s="180"/>
      <c r="AJ35" s="180"/>
      <c r="AK35" s="180"/>
      <c r="AL35" s="180"/>
      <c r="AM35" s="180"/>
      <c r="AN35" s="180"/>
      <c r="AO35" s="181"/>
    </row>
    <row r="36" spans="1:41" ht="80.25" customHeight="1" x14ac:dyDescent="0.2">
      <c r="A36" s="261"/>
      <c r="B36" s="262"/>
      <c r="C36" s="262"/>
      <c r="D36" s="262"/>
      <c r="E36" s="262"/>
      <c r="F36" s="262"/>
      <c r="G36" s="262"/>
      <c r="H36" s="262"/>
      <c r="I36" s="262"/>
      <c r="J36" s="262"/>
      <c r="K36" s="262"/>
      <c r="L36" s="262"/>
      <c r="M36" s="262"/>
      <c r="N36" s="262"/>
      <c r="O36" s="262"/>
      <c r="P36" s="262"/>
      <c r="Q36" s="262"/>
      <c r="R36" s="262"/>
      <c r="S36" s="262"/>
      <c r="T36" s="263"/>
      <c r="U36" s="176" t="s">
        <v>98</v>
      </c>
      <c r="V36" s="182"/>
      <c r="W36" s="182"/>
      <c r="X36" s="182"/>
      <c r="Y36" s="182"/>
      <c r="Z36" s="182"/>
      <c r="AA36" s="182"/>
      <c r="AB36" s="182"/>
      <c r="AC36" s="182"/>
      <c r="AD36" s="182"/>
      <c r="AE36" s="182"/>
      <c r="AF36" s="182"/>
      <c r="AG36" s="182"/>
      <c r="AH36" s="182"/>
      <c r="AI36" s="182"/>
      <c r="AJ36" s="182"/>
      <c r="AK36" s="182"/>
      <c r="AL36" s="182"/>
      <c r="AM36" s="182"/>
      <c r="AN36" s="182"/>
      <c r="AO36" s="183"/>
    </row>
    <row r="37" spans="1:41" ht="43.5" customHeight="1" thickBot="1" x14ac:dyDescent="0.25">
      <c r="A37" s="264"/>
      <c r="B37" s="265"/>
      <c r="C37" s="265"/>
      <c r="D37" s="265"/>
      <c r="E37" s="265"/>
      <c r="F37" s="265"/>
      <c r="G37" s="265"/>
      <c r="H37" s="265"/>
      <c r="I37" s="265"/>
      <c r="J37" s="265"/>
      <c r="K37" s="265"/>
      <c r="L37" s="265"/>
      <c r="M37" s="265"/>
      <c r="N37" s="265"/>
      <c r="O37" s="265"/>
      <c r="P37" s="265"/>
      <c r="Q37" s="265"/>
      <c r="R37" s="265"/>
      <c r="S37" s="265"/>
      <c r="T37" s="266"/>
      <c r="U37" s="184"/>
      <c r="V37" s="185"/>
      <c r="W37" s="185"/>
      <c r="X37" s="185"/>
      <c r="Y37" s="185"/>
      <c r="Z37" s="185"/>
      <c r="AA37" s="185"/>
      <c r="AB37" s="185"/>
      <c r="AC37" s="185"/>
      <c r="AD37" s="185"/>
      <c r="AE37" s="185"/>
      <c r="AF37" s="185"/>
      <c r="AG37" s="185"/>
      <c r="AH37" s="185"/>
      <c r="AI37" s="185"/>
      <c r="AJ37" s="185"/>
      <c r="AK37" s="185"/>
      <c r="AL37" s="185"/>
      <c r="AM37" s="185"/>
      <c r="AN37" s="185"/>
      <c r="AO37" s="186"/>
    </row>
    <row r="38" spans="1:41" x14ac:dyDescent="0.2">
      <c r="A38" s="9"/>
      <c r="B38" s="9"/>
      <c r="C38" s="9"/>
      <c r="D38" s="9"/>
      <c r="E38" s="9"/>
      <c r="F38" s="9"/>
      <c r="G38" s="9"/>
      <c r="H38" s="9"/>
      <c r="I38" s="9"/>
      <c r="J38" s="9"/>
      <c r="K38" s="54"/>
      <c r="L38" s="54"/>
      <c r="M38" s="54"/>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row>
    <row r="39" spans="1:41" x14ac:dyDescent="0.2">
      <c r="K39" s="55"/>
      <c r="L39" s="56">
        <f>+I23/'TIC3'!AS27</f>
        <v>0.88648789377766202</v>
      </c>
      <c r="M39" s="56">
        <f>+M23/Q23</f>
        <v>0.97949638331429811</v>
      </c>
    </row>
    <row r="90" spans="1:1" x14ac:dyDescent="0.2">
      <c r="A90" t="s">
        <v>1</v>
      </c>
    </row>
    <row r="91" spans="1:1" x14ac:dyDescent="0.2">
      <c r="A91" t="s">
        <v>21</v>
      </c>
    </row>
    <row r="92" spans="1:1" x14ac:dyDescent="0.2">
      <c r="A92" t="s">
        <v>22</v>
      </c>
    </row>
  </sheetData>
  <mergeCells count="99">
    <mergeCell ref="A23:D23"/>
    <mergeCell ref="E23:H23"/>
    <mergeCell ref="I23:L23"/>
    <mergeCell ref="M23:P23"/>
    <mergeCell ref="Q23:T23"/>
    <mergeCell ref="U34:AO35"/>
    <mergeCell ref="U36:AO37"/>
    <mergeCell ref="A30:D30"/>
    <mergeCell ref="E30:H30"/>
    <mergeCell ref="I30:L30"/>
    <mergeCell ref="M30:P30"/>
    <mergeCell ref="Q30:T30"/>
    <mergeCell ref="A31:P31"/>
    <mergeCell ref="Q31:T31"/>
    <mergeCell ref="U24:AO33"/>
    <mergeCell ref="A32:P32"/>
    <mergeCell ref="Q32:T32"/>
    <mergeCell ref="A33:P33"/>
    <mergeCell ref="Q33:T33"/>
    <mergeCell ref="A34:T37"/>
    <mergeCell ref="A28:D28"/>
    <mergeCell ref="E28:H28"/>
    <mergeCell ref="I28:L28"/>
    <mergeCell ref="M28:P28"/>
    <mergeCell ref="Q28:T28"/>
    <mergeCell ref="A29:D29"/>
    <mergeCell ref="E29:H29"/>
    <mergeCell ref="I29:L29"/>
    <mergeCell ref="M29:P29"/>
    <mergeCell ref="Q29:T29"/>
    <mergeCell ref="A27:D27"/>
    <mergeCell ref="E27:H27"/>
    <mergeCell ref="I27:L27"/>
    <mergeCell ref="M27:P27"/>
    <mergeCell ref="Q27:T27"/>
    <mergeCell ref="Q25:T25"/>
    <mergeCell ref="A26:D26"/>
    <mergeCell ref="E26:H26"/>
    <mergeCell ref="I26:L26"/>
    <mergeCell ref="M26:P26"/>
    <mergeCell ref="Q26:T26"/>
    <mergeCell ref="A25:D25"/>
    <mergeCell ref="E25:H25"/>
    <mergeCell ref="I25:L25"/>
    <mergeCell ref="M25:P25"/>
    <mergeCell ref="A24:D24"/>
    <mergeCell ref="E24:H24"/>
    <mergeCell ref="I24:L24"/>
    <mergeCell ref="M24:P24"/>
    <mergeCell ref="Q24:T24"/>
    <mergeCell ref="U22:AO22"/>
    <mergeCell ref="H20:M20"/>
    <mergeCell ref="N20:T20"/>
    <mergeCell ref="AK20:AO20"/>
    <mergeCell ref="A21:G21"/>
    <mergeCell ref="H21:M21"/>
    <mergeCell ref="N21:T21"/>
    <mergeCell ref="AK21:AO21"/>
    <mergeCell ref="A22:D22"/>
    <mergeCell ref="E22:H22"/>
    <mergeCell ref="I22:L22"/>
    <mergeCell ref="M22:P22"/>
    <mergeCell ref="Q22:T22"/>
    <mergeCell ref="A17:T17"/>
    <mergeCell ref="U17:AJ17"/>
    <mergeCell ref="AK17:AO17"/>
    <mergeCell ref="G18:H18"/>
    <mergeCell ref="M18:N18"/>
    <mergeCell ref="P18:T18"/>
    <mergeCell ref="U18:AJ21"/>
    <mergeCell ref="AK18:AO19"/>
    <mergeCell ref="A19:T19"/>
    <mergeCell ref="A20:G20"/>
    <mergeCell ref="A12:AO12"/>
    <mergeCell ref="A13:T14"/>
    <mergeCell ref="U13:AO14"/>
    <mergeCell ref="A15:O16"/>
    <mergeCell ref="P15:AC16"/>
    <mergeCell ref="AD15:AO16"/>
    <mergeCell ref="A9:C11"/>
    <mergeCell ref="D9:J9"/>
    <mergeCell ref="K9:AO9"/>
    <mergeCell ref="D10:J10"/>
    <mergeCell ref="K10:AO10"/>
    <mergeCell ref="D11:J11"/>
    <mergeCell ref="K11:AO11"/>
    <mergeCell ref="A6:C8"/>
    <mergeCell ref="D6:J6"/>
    <mergeCell ref="K6:AO6"/>
    <mergeCell ref="D7:J7"/>
    <mergeCell ref="K7:AO7"/>
    <mergeCell ref="D8:J8"/>
    <mergeCell ref="K8:AO8"/>
    <mergeCell ref="A5:AO5"/>
    <mergeCell ref="F1:AF4"/>
    <mergeCell ref="AG1:AO1"/>
    <mergeCell ref="AG2:AO2"/>
    <mergeCell ref="AG3:AO3"/>
    <mergeCell ref="AG4:AO4"/>
  </mergeCells>
  <conditionalFormatting sqref="M27:M30">
    <cfRule type="cellIs" dxfId="26" priority="8" stopIfTrue="1" operator="between">
      <formula>0.7</formula>
      <formula>0.9</formula>
    </cfRule>
    <cfRule type="cellIs" dxfId="25" priority="9" stopIfTrue="1" operator="lessThan">
      <formula>0.7</formula>
    </cfRule>
  </conditionalFormatting>
  <conditionalFormatting sqref="M27:P30">
    <cfRule type="cellIs" dxfId="24" priority="7" stopIfTrue="1" operator="greaterThanOrEqual">
      <formula>0.9</formula>
    </cfRule>
  </conditionalFormatting>
  <conditionalFormatting sqref="M24:M26">
    <cfRule type="cellIs" dxfId="23" priority="4" stopIfTrue="1" operator="greaterThanOrEqual">
      <formula>Q24*90%</formula>
    </cfRule>
    <cfRule type="cellIs" dxfId="22" priority="5" stopIfTrue="1" operator="between">
      <formula>Q24*70%</formula>
      <formula>Q24*89.999999999</formula>
    </cfRule>
    <cfRule type="cellIs" dxfId="21" priority="6" stopIfTrue="1" operator="lessThan">
      <formula>Q24*70%</formula>
    </cfRule>
  </conditionalFormatting>
  <conditionalFormatting sqref="M23">
    <cfRule type="cellIs" dxfId="20" priority="1" stopIfTrue="1" operator="greaterThanOrEqual">
      <formula>Q23*90%</formula>
    </cfRule>
    <cfRule type="cellIs" dxfId="19" priority="2" stopIfTrue="1" operator="between">
      <formula>Q23*70%</formula>
      <formula>Q23*89.999999999</formula>
    </cfRule>
    <cfRule type="cellIs" dxfId="18" priority="3" stopIfTrue="1" operator="lessThan">
      <formula>Q23*70%</formula>
    </cfRule>
  </conditionalFormatting>
  <dataValidations count="1">
    <dataValidation type="whole" operator="greaterThan" allowBlank="1" showInputMessage="1" showErrorMessage="1" errorTitle="Error" error="El valor debe ser mayor a 0." sqref="I23:I24 H25:I26">
      <formula1>0</formula1>
    </dataValidation>
  </dataValidations>
  <printOptions horizontalCentered="1" verticalCentered="1"/>
  <pageMargins left="0.51181102362204722" right="0.51181102362204722" top="0.55118110236220474" bottom="0.55118110236220474" header="0.31496062992125984" footer="0.31496062992125984"/>
  <pageSetup scale="64" orientation="landscape" r:id="rId1"/>
  <rowBreaks count="1" manualBreakCount="1">
    <brk id="37"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S86"/>
  <sheetViews>
    <sheetView topLeftCell="A16" zoomScale="115" zoomScaleNormal="115" zoomScaleSheetLayoutView="100" workbookViewId="0">
      <selection activeCell="U30" sqref="U30:AO31"/>
    </sheetView>
  </sheetViews>
  <sheetFormatPr baseColWidth="10" defaultColWidth="3.140625" defaultRowHeight="12.75" x14ac:dyDescent="0.2"/>
  <cols>
    <col min="1" max="3" width="2.85546875" customWidth="1"/>
    <col min="4" max="4" width="5.28515625" customWidth="1"/>
    <col min="5" max="5" width="5.7109375" customWidth="1"/>
    <col min="6" max="6" width="4.5703125" customWidth="1"/>
    <col min="7" max="7" width="5.7109375" hidden="1" customWidth="1"/>
    <col min="10" max="10" width="4" bestFit="1" customWidth="1"/>
    <col min="14" max="14" width="4.7109375" bestFit="1" customWidth="1"/>
    <col min="17" max="19" width="2.7109375" customWidth="1"/>
    <col min="20" max="20" width="4.28515625" customWidth="1"/>
    <col min="21" max="41" width="3.42578125" customWidth="1"/>
    <col min="45" max="45" width="10.28515625" bestFit="1" customWidth="1"/>
  </cols>
  <sheetData>
    <row r="1" spans="1:41" ht="18" customHeight="1" x14ac:dyDescent="0.2">
      <c r="A1" s="10"/>
      <c r="B1" s="11"/>
      <c r="C1" s="11"/>
      <c r="D1" s="11"/>
      <c r="E1" s="12"/>
      <c r="F1" s="64" t="s">
        <v>40</v>
      </c>
      <c r="G1" s="65"/>
      <c r="H1" s="65"/>
      <c r="I1" s="65"/>
      <c r="J1" s="65"/>
      <c r="K1" s="65"/>
      <c r="L1" s="65"/>
      <c r="M1" s="65"/>
      <c r="N1" s="65"/>
      <c r="O1" s="65"/>
      <c r="P1" s="65"/>
      <c r="Q1" s="65"/>
      <c r="R1" s="65"/>
      <c r="S1" s="65"/>
      <c r="T1" s="65"/>
      <c r="U1" s="65"/>
      <c r="V1" s="65"/>
      <c r="W1" s="65"/>
      <c r="X1" s="65"/>
      <c r="Y1" s="65"/>
      <c r="Z1" s="65"/>
      <c r="AA1" s="65"/>
      <c r="AB1" s="65"/>
      <c r="AC1" s="65"/>
      <c r="AD1" s="65"/>
      <c r="AE1" s="65"/>
      <c r="AF1" s="66"/>
      <c r="AG1" s="73" t="s">
        <v>36</v>
      </c>
      <c r="AH1" s="74"/>
      <c r="AI1" s="74"/>
      <c r="AJ1" s="74"/>
      <c r="AK1" s="74"/>
      <c r="AL1" s="74"/>
      <c r="AM1" s="74"/>
      <c r="AN1" s="74"/>
      <c r="AO1" s="75"/>
    </row>
    <row r="2" spans="1:41" ht="18" customHeight="1" x14ac:dyDescent="0.2">
      <c r="A2" s="10"/>
      <c r="B2" s="11"/>
      <c r="C2" s="11"/>
      <c r="D2" s="11"/>
      <c r="E2" s="12"/>
      <c r="F2" s="67"/>
      <c r="G2" s="68"/>
      <c r="H2" s="68"/>
      <c r="I2" s="68"/>
      <c r="J2" s="68"/>
      <c r="K2" s="68"/>
      <c r="L2" s="68"/>
      <c r="M2" s="68"/>
      <c r="N2" s="68"/>
      <c r="O2" s="68"/>
      <c r="P2" s="68"/>
      <c r="Q2" s="68"/>
      <c r="R2" s="68"/>
      <c r="S2" s="68"/>
      <c r="T2" s="68"/>
      <c r="U2" s="68"/>
      <c r="V2" s="68"/>
      <c r="W2" s="68"/>
      <c r="X2" s="68"/>
      <c r="Y2" s="68"/>
      <c r="Z2" s="68"/>
      <c r="AA2" s="68"/>
      <c r="AB2" s="68"/>
      <c r="AC2" s="68"/>
      <c r="AD2" s="68"/>
      <c r="AE2" s="68"/>
      <c r="AF2" s="69"/>
      <c r="AG2" s="73" t="s">
        <v>39</v>
      </c>
      <c r="AH2" s="74"/>
      <c r="AI2" s="74"/>
      <c r="AJ2" s="74"/>
      <c r="AK2" s="74"/>
      <c r="AL2" s="74"/>
      <c r="AM2" s="74"/>
      <c r="AN2" s="74"/>
      <c r="AO2" s="75"/>
    </row>
    <row r="3" spans="1:41" ht="18" customHeight="1" x14ac:dyDescent="0.2">
      <c r="A3" s="10"/>
      <c r="B3" s="11"/>
      <c r="C3" s="11"/>
      <c r="D3" s="11"/>
      <c r="E3" s="12"/>
      <c r="F3" s="67"/>
      <c r="G3" s="68"/>
      <c r="H3" s="68"/>
      <c r="I3" s="68"/>
      <c r="J3" s="68"/>
      <c r="K3" s="68"/>
      <c r="L3" s="68"/>
      <c r="M3" s="68"/>
      <c r="N3" s="68"/>
      <c r="O3" s="68"/>
      <c r="P3" s="68"/>
      <c r="Q3" s="68"/>
      <c r="R3" s="68"/>
      <c r="S3" s="68"/>
      <c r="T3" s="68"/>
      <c r="U3" s="68"/>
      <c r="V3" s="68"/>
      <c r="W3" s="68"/>
      <c r="X3" s="68"/>
      <c r="Y3" s="68"/>
      <c r="Z3" s="68"/>
      <c r="AA3" s="68"/>
      <c r="AB3" s="68"/>
      <c r="AC3" s="68"/>
      <c r="AD3" s="68"/>
      <c r="AE3" s="68"/>
      <c r="AF3" s="69"/>
      <c r="AG3" s="73" t="s">
        <v>37</v>
      </c>
      <c r="AH3" s="74"/>
      <c r="AI3" s="74"/>
      <c r="AJ3" s="74"/>
      <c r="AK3" s="74"/>
      <c r="AL3" s="74"/>
      <c r="AM3" s="74"/>
      <c r="AN3" s="74"/>
      <c r="AO3" s="75"/>
    </row>
    <row r="4" spans="1:41" ht="18" customHeight="1" x14ac:dyDescent="0.2">
      <c r="A4" s="13"/>
      <c r="B4" s="14"/>
      <c r="C4" s="14"/>
      <c r="D4" s="14"/>
      <c r="E4" s="15"/>
      <c r="F4" s="70"/>
      <c r="G4" s="71"/>
      <c r="H4" s="71"/>
      <c r="I4" s="71"/>
      <c r="J4" s="71"/>
      <c r="K4" s="71"/>
      <c r="L4" s="71"/>
      <c r="M4" s="71"/>
      <c r="N4" s="71"/>
      <c r="O4" s="71"/>
      <c r="P4" s="71"/>
      <c r="Q4" s="71"/>
      <c r="R4" s="71"/>
      <c r="S4" s="71"/>
      <c r="T4" s="71"/>
      <c r="U4" s="71"/>
      <c r="V4" s="71"/>
      <c r="W4" s="71"/>
      <c r="X4" s="71"/>
      <c r="Y4" s="71"/>
      <c r="Z4" s="71"/>
      <c r="AA4" s="71"/>
      <c r="AB4" s="71"/>
      <c r="AC4" s="71"/>
      <c r="AD4" s="71"/>
      <c r="AE4" s="71"/>
      <c r="AF4" s="72"/>
      <c r="AG4" s="73" t="s">
        <v>38</v>
      </c>
      <c r="AH4" s="74"/>
      <c r="AI4" s="74"/>
      <c r="AJ4" s="74"/>
      <c r="AK4" s="74"/>
      <c r="AL4" s="74"/>
      <c r="AM4" s="74"/>
      <c r="AN4" s="74"/>
      <c r="AO4" s="75"/>
    </row>
    <row r="5" spans="1:41" ht="6.75" customHeight="1" x14ac:dyDescent="0.2">
      <c r="A5" s="76" t="s">
        <v>29</v>
      </c>
      <c r="B5" s="77"/>
      <c r="C5" s="77"/>
      <c r="D5" s="77"/>
      <c r="E5" s="77"/>
      <c r="F5" s="77"/>
      <c r="G5" s="77"/>
      <c r="H5" s="77"/>
      <c r="I5" s="77"/>
      <c r="J5" s="77"/>
      <c r="K5" s="77"/>
      <c r="L5" s="77"/>
      <c r="M5" s="77"/>
      <c r="N5" s="77"/>
      <c r="O5" s="77"/>
      <c r="P5" s="77"/>
      <c r="Q5" s="77"/>
      <c r="R5" s="77"/>
      <c r="S5" s="77"/>
      <c r="T5" s="77"/>
      <c r="U5" s="77"/>
      <c r="V5" s="77"/>
      <c r="W5" s="77"/>
      <c r="X5" s="77"/>
      <c r="Y5" s="77"/>
      <c r="Z5" s="77"/>
      <c r="AA5" s="77"/>
      <c r="AB5" s="77"/>
      <c r="AC5" s="77"/>
      <c r="AD5" s="77"/>
      <c r="AE5" s="77"/>
      <c r="AF5" s="77"/>
      <c r="AG5" s="77"/>
      <c r="AH5" s="77"/>
      <c r="AI5" s="77"/>
      <c r="AJ5" s="77"/>
      <c r="AK5" s="77"/>
      <c r="AL5" s="77"/>
      <c r="AM5" s="77"/>
      <c r="AN5" s="77"/>
      <c r="AO5" s="78"/>
    </row>
    <row r="6" spans="1:41" ht="17.45" customHeight="1" x14ac:dyDescent="0.2">
      <c r="A6" s="98" t="s">
        <v>0</v>
      </c>
      <c r="B6" s="65"/>
      <c r="C6" s="66"/>
      <c r="D6" s="60" t="s">
        <v>1</v>
      </c>
      <c r="E6" s="60"/>
      <c r="F6" s="60"/>
      <c r="G6" s="60"/>
      <c r="H6" s="60"/>
      <c r="I6" s="60"/>
      <c r="J6" s="60"/>
      <c r="K6" s="57" t="s">
        <v>41</v>
      </c>
      <c r="L6" s="58"/>
      <c r="M6" s="58"/>
      <c r="N6" s="58"/>
      <c r="O6" s="58"/>
      <c r="P6" s="58"/>
      <c r="Q6" s="58"/>
      <c r="R6" s="58"/>
      <c r="S6" s="58"/>
      <c r="T6" s="58"/>
      <c r="U6" s="58"/>
      <c r="V6" s="58"/>
      <c r="W6" s="58"/>
      <c r="X6" s="58"/>
      <c r="Y6" s="58"/>
      <c r="Z6" s="58"/>
      <c r="AA6" s="58"/>
      <c r="AB6" s="58"/>
      <c r="AC6" s="58"/>
      <c r="AD6" s="58"/>
      <c r="AE6" s="58"/>
      <c r="AF6" s="58"/>
      <c r="AG6" s="58"/>
      <c r="AH6" s="58"/>
      <c r="AI6" s="58"/>
      <c r="AJ6" s="58"/>
      <c r="AK6" s="58"/>
      <c r="AL6" s="58"/>
      <c r="AM6" s="58"/>
      <c r="AN6" s="58"/>
      <c r="AO6" s="59"/>
    </row>
    <row r="7" spans="1:41" ht="17.45" customHeight="1" x14ac:dyDescent="0.2">
      <c r="A7" s="99"/>
      <c r="B7" s="68"/>
      <c r="C7" s="69"/>
      <c r="D7" s="60" t="s">
        <v>21</v>
      </c>
      <c r="E7" s="60"/>
      <c r="F7" s="60"/>
      <c r="G7" s="60"/>
      <c r="H7" s="60"/>
      <c r="I7" s="60"/>
      <c r="J7" s="60"/>
      <c r="K7" s="57" t="s">
        <v>62</v>
      </c>
      <c r="L7" s="58"/>
      <c r="M7" s="58"/>
      <c r="N7" s="58"/>
      <c r="O7" s="58"/>
      <c r="P7" s="58"/>
      <c r="Q7" s="58"/>
      <c r="R7" s="58"/>
      <c r="S7" s="58"/>
      <c r="T7" s="58"/>
      <c r="U7" s="58"/>
      <c r="V7" s="58"/>
      <c r="W7" s="58"/>
      <c r="X7" s="58"/>
      <c r="Y7" s="58"/>
      <c r="Z7" s="58"/>
      <c r="AA7" s="58"/>
      <c r="AB7" s="58"/>
      <c r="AC7" s="58"/>
      <c r="AD7" s="58"/>
      <c r="AE7" s="58"/>
      <c r="AF7" s="58"/>
      <c r="AG7" s="58"/>
      <c r="AH7" s="58"/>
      <c r="AI7" s="58"/>
      <c r="AJ7" s="58"/>
      <c r="AK7" s="58"/>
      <c r="AL7" s="58"/>
      <c r="AM7" s="58"/>
      <c r="AN7" s="58"/>
      <c r="AO7" s="59"/>
    </row>
    <row r="8" spans="1:41" ht="17.45" customHeight="1" x14ac:dyDescent="0.2">
      <c r="A8" s="100"/>
      <c r="B8" s="71"/>
      <c r="C8" s="72"/>
      <c r="D8" s="61" t="s">
        <v>35</v>
      </c>
      <c r="E8" s="62"/>
      <c r="F8" s="62"/>
      <c r="G8" s="62"/>
      <c r="H8" s="62"/>
      <c r="I8" s="62"/>
      <c r="J8" s="63"/>
      <c r="K8" s="57" t="s">
        <v>42</v>
      </c>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AN8" s="58"/>
      <c r="AO8" s="59"/>
    </row>
    <row r="9" spans="1:41" ht="43.9" customHeight="1" x14ac:dyDescent="0.2">
      <c r="A9" s="95" t="s">
        <v>28</v>
      </c>
      <c r="B9" s="95"/>
      <c r="C9" s="95"/>
      <c r="D9" s="60" t="s">
        <v>1</v>
      </c>
      <c r="E9" s="60"/>
      <c r="F9" s="60"/>
      <c r="G9" s="60"/>
      <c r="H9" s="60"/>
      <c r="I9" s="60"/>
      <c r="J9" s="60"/>
      <c r="K9" s="96" t="s">
        <v>43</v>
      </c>
      <c r="L9" s="97"/>
      <c r="M9" s="97"/>
      <c r="N9" s="97"/>
      <c r="O9" s="97"/>
      <c r="P9" s="97"/>
      <c r="Q9" s="97"/>
      <c r="R9" s="97"/>
      <c r="S9" s="97"/>
      <c r="T9" s="97"/>
      <c r="U9" s="97"/>
      <c r="V9" s="97"/>
      <c r="W9" s="97"/>
      <c r="X9" s="97"/>
      <c r="Y9" s="97"/>
      <c r="Z9" s="97"/>
      <c r="AA9" s="97"/>
      <c r="AB9" s="97"/>
      <c r="AC9" s="97"/>
      <c r="AD9" s="97"/>
      <c r="AE9" s="97"/>
      <c r="AF9" s="97"/>
      <c r="AG9" s="97"/>
      <c r="AH9" s="97"/>
      <c r="AI9" s="97"/>
      <c r="AJ9" s="97"/>
      <c r="AK9" s="97"/>
      <c r="AL9" s="97"/>
      <c r="AM9" s="97"/>
      <c r="AN9" s="97"/>
      <c r="AO9" s="97"/>
    </row>
    <row r="10" spans="1:41" ht="85.5" customHeight="1" x14ac:dyDescent="0.2">
      <c r="A10" s="95"/>
      <c r="B10" s="95"/>
      <c r="C10" s="95"/>
      <c r="D10" s="60" t="s">
        <v>21</v>
      </c>
      <c r="E10" s="60"/>
      <c r="F10" s="60"/>
      <c r="G10" s="60"/>
      <c r="H10" s="60"/>
      <c r="I10" s="60"/>
      <c r="J10" s="60"/>
      <c r="K10" s="96" t="s">
        <v>63</v>
      </c>
      <c r="L10" s="96"/>
      <c r="M10" s="96"/>
      <c r="N10" s="96"/>
      <c r="O10" s="96"/>
      <c r="P10" s="96"/>
      <c r="Q10" s="96"/>
      <c r="R10" s="96"/>
      <c r="S10" s="96"/>
      <c r="T10" s="96"/>
      <c r="U10" s="96"/>
      <c r="V10" s="96"/>
      <c r="W10" s="96"/>
      <c r="X10" s="96"/>
      <c r="Y10" s="96"/>
      <c r="Z10" s="96"/>
      <c r="AA10" s="96"/>
      <c r="AB10" s="96"/>
      <c r="AC10" s="96"/>
      <c r="AD10" s="96"/>
      <c r="AE10" s="96"/>
      <c r="AF10" s="96"/>
      <c r="AG10" s="96"/>
      <c r="AH10" s="96"/>
      <c r="AI10" s="96"/>
      <c r="AJ10" s="96"/>
      <c r="AK10" s="96"/>
      <c r="AL10" s="96"/>
      <c r="AM10" s="96"/>
      <c r="AN10" s="96"/>
      <c r="AO10" s="96"/>
    </row>
    <row r="11" spans="1:41" ht="22.15" customHeight="1" x14ac:dyDescent="0.2">
      <c r="A11" s="95"/>
      <c r="B11" s="95"/>
      <c r="C11" s="95"/>
      <c r="D11" s="60" t="s">
        <v>35</v>
      </c>
      <c r="E11" s="60"/>
      <c r="F11" s="60"/>
      <c r="G11" s="60"/>
      <c r="H11" s="60"/>
      <c r="I11" s="60"/>
      <c r="J11" s="60"/>
      <c r="K11" s="96" t="s">
        <v>42</v>
      </c>
      <c r="L11" s="96"/>
      <c r="M11" s="96"/>
      <c r="N11" s="96"/>
      <c r="O11" s="96"/>
      <c r="P11" s="96"/>
      <c r="Q11" s="96"/>
      <c r="R11" s="96"/>
      <c r="S11" s="96"/>
      <c r="T11" s="96"/>
      <c r="U11" s="96"/>
      <c r="V11" s="96"/>
      <c r="W11" s="96"/>
      <c r="X11" s="96"/>
      <c r="Y11" s="96"/>
      <c r="Z11" s="96"/>
      <c r="AA11" s="96"/>
      <c r="AB11" s="96"/>
      <c r="AC11" s="96"/>
      <c r="AD11" s="96"/>
      <c r="AE11" s="96"/>
      <c r="AF11" s="96"/>
      <c r="AG11" s="96"/>
      <c r="AH11" s="96"/>
      <c r="AI11" s="96"/>
      <c r="AJ11" s="96"/>
      <c r="AK11" s="96"/>
      <c r="AL11" s="96"/>
      <c r="AM11" s="96"/>
      <c r="AN11" s="96"/>
      <c r="AO11" s="96"/>
    </row>
    <row r="12" spans="1:41" ht="43.5" customHeight="1" x14ac:dyDescent="0.2">
      <c r="A12" s="79" t="s">
        <v>69</v>
      </c>
      <c r="B12" s="80"/>
      <c r="C12" s="80"/>
      <c r="D12" s="80"/>
      <c r="E12" s="80"/>
      <c r="F12" s="80"/>
      <c r="G12" s="80"/>
      <c r="H12" s="80"/>
      <c r="I12" s="80"/>
      <c r="J12" s="80"/>
      <c r="K12" s="80"/>
      <c r="L12" s="80"/>
      <c r="M12" s="80"/>
      <c r="N12" s="80"/>
      <c r="O12" s="80"/>
      <c r="P12" s="80"/>
      <c r="Q12" s="80"/>
      <c r="R12" s="80"/>
      <c r="S12" s="80"/>
      <c r="T12" s="80"/>
      <c r="U12" s="80"/>
      <c r="V12" s="80"/>
      <c r="W12" s="80"/>
      <c r="X12" s="80"/>
      <c r="Y12" s="80"/>
      <c r="Z12" s="80"/>
      <c r="AA12" s="80"/>
      <c r="AB12" s="80"/>
      <c r="AC12" s="80"/>
      <c r="AD12" s="80"/>
      <c r="AE12" s="80"/>
      <c r="AF12" s="80"/>
      <c r="AG12" s="80"/>
      <c r="AH12" s="80"/>
      <c r="AI12" s="80"/>
      <c r="AJ12" s="80"/>
      <c r="AK12" s="80"/>
      <c r="AL12" s="80"/>
      <c r="AM12" s="80"/>
      <c r="AN12" s="80"/>
      <c r="AO12" s="81"/>
    </row>
    <row r="13" spans="1:41" ht="20.25" customHeight="1" x14ac:dyDescent="0.2">
      <c r="A13" s="82" t="s">
        <v>64</v>
      </c>
      <c r="B13" s="299"/>
      <c r="C13" s="299"/>
      <c r="D13" s="299"/>
      <c r="E13" s="299"/>
      <c r="F13" s="299"/>
      <c r="G13" s="299"/>
      <c r="H13" s="299"/>
      <c r="I13" s="299"/>
      <c r="J13" s="299"/>
      <c r="K13" s="299"/>
      <c r="L13" s="299"/>
      <c r="M13" s="299"/>
      <c r="N13" s="299"/>
      <c r="O13" s="299"/>
      <c r="P13" s="299"/>
      <c r="Q13" s="299"/>
      <c r="R13" s="299"/>
      <c r="S13" s="299"/>
      <c r="T13" s="300"/>
      <c r="U13" s="304" t="s">
        <v>65</v>
      </c>
      <c r="V13" s="83"/>
      <c r="W13" s="83"/>
      <c r="X13" s="83"/>
      <c r="Y13" s="83"/>
      <c r="Z13" s="83"/>
      <c r="AA13" s="83"/>
      <c r="AB13" s="83"/>
      <c r="AC13" s="83"/>
      <c r="AD13" s="83"/>
      <c r="AE13" s="83"/>
      <c r="AF13" s="83"/>
      <c r="AG13" s="83"/>
      <c r="AH13" s="83"/>
      <c r="AI13" s="83"/>
      <c r="AJ13" s="83"/>
      <c r="AK13" s="83"/>
      <c r="AL13" s="83"/>
      <c r="AM13" s="83"/>
      <c r="AN13" s="83"/>
      <c r="AO13" s="305"/>
    </row>
    <row r="14" spans="1:41" ht="20.25" customHeight="1" x14ac:dyDescent="0.2">
      <c r="A14" s="301"/>
      <c r="B14" s="302"/>
      <c r="C14" s="302"/>
      <c r="D14" s="302"/>
      <c r="E14" s="302"/>
      <c r="F14" s="302"/>
      <c r="G14" s="302"/>
      <c r="H14" s="302"/>
      <c r="I14" s="302"/>
      <c r="J14" s="302"/>
      <c r="K14" s="302"/>
      <c r="L14" s="302"/>
      <c r="M14" s="302"/>
      <c r="N14" s="302"/>
      <c r="O14" s="302"/>
      <c r="P14" s="302"/>
      <c r="Q14" s="302"/>
      <c r="R14" s="302"/>
      <c r="S14" s="302"/>
      <c r="T14" s="303"/>
      <c r="U14" s="306"/>
      <c r="V14" s="86"/>
      <c r="W14" s="86"/>
      <c r="X14" s="86"/>
      <c r="Y14" s="86"/>
      <c r="Z14" s="86"/>
      <c r="AA14" s="86"/>
      <c r="AB14" s="86"/>
      <c r="AC14" s="86"/>
      <c r="AD14" s="86"/>
      <c r="AE14" s="86"/>
      <c r="AF14" s="86"/>
      <c r="AG14" s="86"/>
      <c r="AH14" s="86"/>
      <c r="AI14" s="86"/>
      <c r="AJ14" s="86"/>
      <c r="AK14" s="86"/>
      <c r="AL14" s="86"/>
      <c r="AM14" s="86"/>
      <c r="AN14" s="86"/>
      <c r="AO14" s="307"/>
    </row>
    <row r="15" spans="1:41" ht="47.25" customHeight="1" x14ac:dyDescent="0.2">
      <c r="A15" s="249" t="s">
        <v>66</v>
      </c>
      <c r="B15" s="250"/>
      <c r="C15" s="250"/>
      <c r="D15" s="250"/>
      <c r="E15" s="250"/>
      <c r="F15" s="250"/>
      <c r="G15" s="250"/>
      <c r="H15" s="250"/>
      <c r="I15" s="250"/>
      <c r="J15" s="250"/>
      <c r="K15" s="250"/>
      <c r="L15" s="250"/>
      <c r="M15" s="250"/>
      <c r="N15" s="250"/>
      <c r="O15" s="250"/>
      <c r="P15" s="310" t="s">
        <v>67</v>
      </c>
      <c r="Q15" s="311"/>
      <c r="R15" s="311"/>
      <c r="S15" s="311"/>
      <c r="T15" s="311"/>
      <c r="U15" s="311"/>
      <c r="V15" s="311"/>
      <c r="W15" s="311"/>
      <c r="X15" s="311"/>
      <c r="Y15" s="311"/>
      <c r="Z15" s="311"/>
      <c r="AA15" s="311"/>
      <c r="AB15" s="311"/>
      <c r="AC15" s="312"/>
      <c r="AD15" s="316" t="s">
        <v>68</v>
      </c>
      <c r="AE15" s="317"/>
      <c r="AF15" s="317"/>
      <c r="AG15" s="317"/>
      <c r="AH15" s="317"/>
      <c r="AI15" s="317"/>
      <c r="AJ15" s="317"/>
      <c r="AK15" s="317"/>
      <c r="AL15" s="317"/>
      <c r="AM15" s="317"/>
      <c r="AN15" s="317"/>
      <c r="AO15" s="318"/>
    </row>
    <row r="16" spans="1:41" ht="31.5" customHeight="1" x14ac:dyDescent="0.2">
      <c r="A16" s="308"/>
      <c r="B16" s="309"/>
      <c r="C16" s="309"/>
      <c r="D16" s="309"/>
      <c r="E16" s="309"/>
      <c r="F16" s="309"/>
      <c r="G16" s="309"/>
      <c r="H16" s="309"/>
      <c r="I16" s="309"/>
      <c r="J16" s="309"/>
      <c r="K16" s="309"/>
      <c r="L16" s="309"/>
      <c r="M16" s="309"/>
      <c r="N16" s="309"/>
      <c r="O16" s="309"/>
      <c r="P16" s="313"/>
      <c r="Q16" s="314"/>
      <c r="R16" s="314"/>
      <c r="S16" s="314"/>
      <c r="T16" s="314"/>
      <c r="U16" s="314"/>
      <c r="V16" s="314"/>
      <c r="W16" s="314"/>
      <c r="X16" s="314"/>
      <c r="Y16" s="314"/>
      <c r="Z16" s="314"/>
      <c r="AA16" s="314"/>
      <c r="AB16" s="314"/>
      <c r="AC16" s="315"/>
      <c r="AD16" s="319"/>
      <c r="AE16" s="320"/>
      <c r="AF16" s="320"/>
      <c r="AG16" s="320"/>
      <c r="AH16" s="320"/>
      <c r="AI16" s="320"/>
      <c r="AJ16" s="320"/>
      <c r="AK16" s="320"/>
      <c r="AL16" s="320"/>
      <c r="AM16" s="320"/>
      <c r="AN16" s="320"/>
      <c r="AO16" s="321"/>
    </row>
    <row r="17" spans="1:45" x14ac:dyDescent="0.2">
      <c r="A17" s="101" t="s">
        <v>2</v>
      </c>
      <c r="B17" s="102"/>
      <c r="C17" s="102"/>
      <c r="D17" s="102"/>
      <c r="E17" s="102"/>
      <c r="F17" s="102"/>
      <c r="G17" s="102"/>
      <c r="H17" s="102"/>
      <c r="I17" s="102"/>
      <c r="J17" s="102"/>
      <c r="K17" s="102"/>
      <c r="L17" s="102"/>
      <c r="M17" s="102"/>
      <c r="N17" s="102"/>
      <c r="O17" s="102"/>
      <c r="P17" s="102"/>
      <c r="Q17" s="102"/>
      <c r="R17" s="102"/>
      <c r="S17" s="102"/>
      <c r="T17" s="102"/>
      <c r="U17" s="102" t="s">
        <v>3</v>
      </c>
      <c r="V17" s="102"/>
      <c r="W17" s="102"/>
      <c r="X17" s="102"/>
      <c r="Y17" s="102"/>
      <c r="Z17" s="102"/>
      <c r="AA17" s="102"/>
      <c r="AB17" s="102"/>
      <c r="AC17" s="102"/>
      <c r="AD17" s="102"/>
      <c r="AE17" s="102"/>
      <c r="AF17" s="102"/>
      <c r="AG17" s="102"/>
      <c r="AH17" s="102"/>
      <c r="AI17" s="102"/>
      <c r="AJ17" s="102"/>
      <c r="AK17" s="102" t="s">
        <v>4</v>
      </c>
      <c r="AL17" s="102"/>
      <c r="AM17" s="102"/>
      <c r="AN17" s="102"/>
      <c r="AO17" s="103"/>
    </row>
    <row r="18" spans="1:45" ht="18" customHeight="1" x14ac:dyDescent="0.2">
      <c r="A18" s="1" t="s">
        <v>5</v>
      </c>
      <c r="B18" s="2"/>
      <c r="C18" s="2"/>
      <c r="D18" s="3"/>
      <c r="E18" s="2" t="s">
        <v>6</v>
      </c>
      <c r="F18" s="2"/>
      <c r="G18" s="104" t="s">
        <v>45</v>
      </c>
      <c r="H18" s="105"/>
      <c r="I18" s="4" t="s">
        <v>7</v>
      </c>
      <c r="J18" s="5"/>
      <c r="K18" s="6"/>
      <c r="L18" s="7"/>
      <c r="M18" s="104" t="s">
        <v>8</v>
      </c>
      <c r="N18" s="105"/>
      <c r="O18" s="2"/>
      <c r="P18" s="106" t="s">
        <v>27</v>
      </c>
      <c r="Q18" s="106"/>
      <c r="R18" s="106"/>
      <c r="S18" s="106"/>
      <c r="T18" s="106"/>
      <c r="U18" s="285" t="s">
        <v>70</v>
      </c>
      <c r="V18" s="286"/>
      <c r="W18" s="286"/>
      <c r="X18" s="286"/>
      <c r="Y18" s="286"/>
      <c r="Z18" s="286"/>
      <c r="AA18" s="286"/>
      <c r="AB18" s="286"/>
      <c r="AC18" s="286"/>
      <c r="AD18" s="286"/>
      <c r="AE18" s="286"/>
      <c r="AF18" s="286"/>
      <c r="AG18" s="286"/>
      <c r="AH18" s="286"/>
      <c r="AI18" s="286"/>
      <c r="AJ18" s="287"/>
      <c r="AK18" s="285" t="s">
        <v>71</v>
      </c>
      <c r="AL18" s="294"/>
      <c r="AM18" s="294"/>
      <c r="AN18" s="294"/>
      <c r="AO18" s="295"/>
    </row>
    <row r="19" spans="1:45" x14ac:dyDescent="0.2">
      <c r="A19" s="101" t="s">
        <v>9</v>
      </c>
      <c r="B19" s="102"/>
      <c r="C19" s="102"/>
      <c r="D19" s="102"/>
      <c r="E19" s="102"/>
      <c r="F19" s="102"/>
      <c r="G19" s="102"/>
      <c r="H19" s="102"/>
      <c r="I19" s="102"/>
      <c r="J19" s="102"/>
      <c r="K19" s="102"/>
      <c r="L19" s="102"/>
      <c r="M19" s="102"/>
      <c r="N19" s="102"/>
      <c r="O19" s="102"/>
      <c r="P19" s="102"/>
      <c r="Q19" s="102"/>
      <c r="R19" s="102"/>
      <c r="S19" s="102"/>
      <c r="T19" s="102"/>
      <c r="U19" s="288"/>
      <c r="V19" s="289"/>
      <c r="W19" s="289"/>
      <c r="X19" s="289"/>
      <c r="Y19" s="289"/>
      <c r="Z19" s="289"/>
      <c r="AA19" s="289"/>
      <c r="AB19" s="289"/>
      <c r="AC19" s="289"/>
      <c r="AD19" s="289"/>
      <c r="AE19" s="289"/>
      <c r="AF19" s="289"/>
      <c r="AG19" s="289"/>
      <c r="AH19" s="289"/>
      <c r="AI19" s="289"/>
      <c r="AJ19" s="290"/>
      <c r="AK19" s="296"/>
      <c r="AL19" s="297"/>
      <c r="AM19" s="297"/>
      <c r="AN19" s="297"/>
      <c r="AO19" s="298"/>
    </row>
    <row r="20" spans="1:45" x14ac:dyDescent="0.2">
      <c r="A20" s="112" t="s">
        <v>11</v>
      </c>
      <c r="B20" s="113"/>
      <c r="C20" s="113"/>
      <c r="D20" s="113"/>
      <c r="E20" s="113"/>
      <c r="F20" s="113"/>
      <c r="G20" s="113"/>
      <c r="H20" s="114" t="s">
        <v>12</v>
      </c>
      <c r="I20" s="114"/>
      <c r="J20" s="114"/>
      <c r="K20" s="114"/>
      <c r="L20" s="114"/>
      <c r="M20" s="114"/>
      <c r="N20" s="115" t="s">
        <v>13</v>
      </c>
      <c r="O20" s="115"/>
      <c r="P20" s="115"/>
      <c r="Q20" s="115"/>
      <c r="R20" s="115"/>
      <c r="S20" s="115"/>
      <c r="T20" s="115"/>
      <c r="U20" s="288"/>
      <c r="V20" s="289"/>
      <c r="W20" s="289"/>
      <c r="X20" s="289"/>
      <c r="Y20" s="289"/>
      <c r="Z20" s="289"/>
      <c r="AA20" s="289"/>
      <c r="AB20" s="289"/>
      <c r="AC20" s="289"/>
      <c r="AD20" s="289"/>
      <c r="AE20" s="289"/>
      <c r="AF20" s="289"/>
      <c r="AG20" s="289"/>
      <c r="AH20" s="289"/>
      <c r="AI20" s="289"/>
      <c r="AJ20" s="290"/>
      <c r="AK20" s="282" t="s">
        <v>10</v>
      </c>
      <c r="AL20" s="282"/>
      <c r="AM20" s="282"/>
      <c r="AN20" s="282"/>
      <c r="AO20" s="283"/>
    </row>
    <row r="21" spans="1:45" ht="27" customHeight="1" x14ac:dyDescent="0.2">
      <c r="A21" s="118" t="s">
        <v>137</v>
      </c>
      <c r="B21" s="119"/>
      <c r="C21" s="119"/>
      <c r="D21" s="119"/>
      <c r="E21" s="119"/>
      <c r="F21" s="119"/>
      <c r="G21" s="120"/>
      <c r="H21" s="121" t="s">
        <v>26</v>
      </c>
      <c r="I21" s="122"/>
      <c r="J21" s="122"/>
      <c r="K21" s="122"/>
      <c r="L21" s="122"/>
      <c r="M21" s="123"/>
      <c r="N21" s="124" t="s">
        <v>25</v>
      </c>
      <c r="O21" s="125"/>
      <c r="P21" s="125"/>
      <c r="Q21" s="125"/>
      <c r="R21" s="125"/>
      <c r="S21" s="125"/>
      <c r="T21" s="126"/>
      <c r="U21" s="291"/>
      <c r="V21" s="292"/>
      <c r="W21" s="292"/>
      <c r="X21" s="292"/>
      <c r="Y21" s="292"/>
      <c r="Z21" s="292"/>
      <c r="AA21" s="292"/>
      <c r="AB21" s="292"/>
      <c r="AC21" s="292"/>
      <c r="AD21" s="292"/>
      <c r="AE21" s="292"/>
      <c r="AF21" s="292"/>
      <c r="AG21" s="292"/>
      <c r="AH21" s="292"/>
      <c r="AI21" s="292"/>
      <c r="AJ21" s="293"/>
      <c r="AK21" s="206" t="s">
        <v>57</v>
      </c>
      <c r="AL21" s="207"/>
      <c r="AM21" s="207"/>
      <c r="AN21" s="207"/>
      <c r="AO21" s="284"/>
    </row>
    <row r="22" spans="1:45" x14ac:dyDescent="0.2">
      <c r="A22" s="129" t="s">
        <v>14</v>
      </c>
      <c r="B22" s="130"/>
      <c r="C22" s="130"/>
      <c r="D22" s="131"/>
      <c r="E22" s="57" t="s">
        <v>15</v>
      </c>
      <c r="F22" s="130"/>
      <c r="G22" s="130"/>
      <c r="H22" s="131"/>
      <c r="I22" s="57" t="s">
        <v>16</v>
      </c>
      <c r="J22" s="130"/>
      <c r="K22" s="130"/>
      <c r="L22" s="131"/>
      <c r="M22" s="57" t="s">
        <v>17</v>
      </c>
      <c r="N22" s="58"/>
      <c r="O22" s="58"/>
      <c r="P22" s="132"/>
      <c r="Q22" s="57" t="s">
        <v>18</v>
      </c>
      <c r="R22" s="58"/>
      <c r="S22" s="58"/>
      <c r="T22" s="132"/>
      <c r="U22" s="102" t="s">
        <v>19</v>
      </c>
      <c r="V22" s="102"/>
      <c r="W22" s="102"/>
      <c r="X22" s="102"/>
      <c r="Y22" s="102"/>
      <c r="Z22" s="102"/>
      <c r="AA22" s="102"/>
      <c r="AB22" s="102"/>
      <c r="AC22" s="102"/>
      <c r="AD22" s="102"/>
      <c r="AE22" s="102"/>
      <c r="AF22" s="102"/>
      <c r="AG22" s="102"/>
      <c r="AH22" s="102"/>
      <c r="AI22" s="102"/>
      <c r="AJ22" s="102"/>
      <c r="AK22" s="102"/>
      <c r="AL22" s="102"/>
      <c r="AM22" s="102"/>
      <c r="AN22" s="102"/>
      <c r="AO22" s="103"/>
      <c r="AP22" s="8"/>
    </row>
    <row r="23" spans="1:45" ht="34.9" customHeight="1" x14ac:dyDescent="0.2">
      <c r="A23" s="136" t="s">
        <v>72</v>
      </c>
      <c r="B23" s="137"/>
      <c r="C23" s="137"/>
      <c r="D23" s="138"/>
      <c r="E23" s="279"/>
      <c r="F23" s="280"/>
      <c r="G23" s="280"/>
      <c r="H23" s="281"/>
      <c r="I23" s="279"/>
      <c r="J23" s="280"/>
      <c r="K23" s="280"/>
      <c r="L23" s="281"/>
      <c r="M23" s="142" t="e">
        <f>+E23/I23</f>
        <v>#DIV/0!</v>
      </c>
      <c r="N23" s="143"/>
      <c r="O23" s="143"/>
      <c r="P23" s="144"/>
      <c r="Q23" s="163">
        <v>1</v>
      </c>
      <c r="R23" s="164"/>
      <c r="S23" s="164"/>
      <c r="T23" s="165"/>
      <c r="U23" s="187"/>
      <c r="V23" s="188"/>
      <c r="W23" s="188"/>
      <c r="X23" s="188"/>
      <c r="Y23" s="188"/>
      <c r="Z23" s="188"/>
      <c r="AA23" s="188"/>
      <c r="AB23" s="188"/>
      <c r="AC23" s="188"/>
      <c r="AD23" s="188"/>
      <c r="AE23" s="188"/>
      <c r="AF23" s="188"/>
      <c r="AG23" s="188"/>
      <c r="AH23" s="188"/>
      <c r="AI23" s="188"/>
      <c r="AJ23" s="188"/>
      <c r="AK23" s="188"/>
      <c r="AL23" s="188"/>
      <c r="AM23" s="188"/>
      <c r="AN23" s="188"/>
      <c r="AO23" s="189"/>
    </row>
    <row r="24" spans="1:45" ht="34.9" customHeight="1" x14ac:dyDescent="0.2">
      <c r="A24" s="136" t="s">
        <v>73</v>
      </c>
      <c r="B24" s="137"/>
      <c r="C24" s="137"/>
      <c r="D24" s="138"/>
      <c r="E24" s="200"/>
      <c r="F24" s="201"/>
      <c r="G24" s="201"/>
      <c r="H24" s="202"/>
      <c r="I24" s="200"/>
      <c r="J24" s="201"/>
      <c r="K24" s="201"/>
      <c r="L24" s="202"/>
      <c r="M24" s="142" t="e">
        <f>+E24/I24</f>
        <v>#DIV/0!</v>
      </c>
      <c r="N24" s="143"/>
      <c r="O24" s="143"/>
      <c r="P24" s="144"/>
      <c r="Q24" s="163">
        <v>1</v>
      </c>
      <c r="R24" s="164"/>
      <c r="S24" s="164"/>
      <c r="T24" s="165"/>
      <c r="U24" s="187"/>
      <c r="V24" s="188"/>
      <c r="W24" s="188"/>
      <c r="X24" s="188"/>
      <c r="Y24" s="188"/>
      <c r="Z24" s="188"/>
      <c r="AA24" s="188"/>
      <c r="AB24" s="188"/>
      <c r="AC24" s="188"/>
      <c r="AD24" s="188"/>
      <c r="AE24" s="188"/>
      <c r="AF24" s="188"/>
      <c r="AG24" s="188"/>
      <c r="AH24" s="188"/>
      <c r="AI24" s="188"/>
      <c r="AJ24" s="188"/>
      <c r="AK24" s="188"/>
      <c r="AL24" s="188"/>
      <c r="AM24" s="188"/>
      <c r="AN24" s="188"/>
      <c r="AO24" s="189"/>
    </row>
    <row r="25" spans="1:45" ht="15.6" customHeight="1" x14ac:dyDescent="0.2">
      <c r="A25" s="166" t="s">
        <v>24</v>
      </c>
      <c r="B25" s="167"/>
      <c r="C25" s="167"/>
      <c r="D25" s="167"/>
      <c r="E25" s="167"/>
      <c r="F25" s="167"/>
      <c r="G25" s="167"/>
      <c r="H25" s="167"/>
      <c r="I25" s="167"/>
      <c r="J25" s="167"/>
      <c r="K25" s="167"/>
      <c r="L25" s="167"/>
      <c r="M25" s="167"/>
      <c r="N25" s="167"/>
      <c r="O25" s="167"/>
      <c r="P25" s="167"/>
      <c r="Q25" s="267" t="s">
        <v>46</v>
      </c>
      <c r="R25" s="268"/>
      <c r="S25" s="268"/>
      <c r="T25" s="269"/>
      <c r="U25" s="187"/>
      <c r="V25" s="188"/>
      <c r="W25" s="188"/>
      <c r="X25" s="188"/>
      <c r="Y25" s="188"/>
      <c r="Z25" s="188"/>
      <c r="AA25" s="188"/>
      <c r="AB25" s="188"/>
      <c r="AC25" s="188"/>
      <c r="AD25" s="188"/>
      <c r="AE25" s="188"/>
      <c r="AF25" s="188"/>
      <c r="AG25" s="188"/>
      <c r="AH25" s="188"/>
      <c r="AI25" s="188"/>
      <c r="AJ25" s="188"/>
      <c r="AK25" s="188"/>
      <c r="AL25" s="188"/>
      <c r="AM25" s="188"/>
      <c r="AN25" s="188"/>
      <c r="AO25" s="189"/>
      <c r="AS25" s="16" t="s">
        <v>34</v>
      </c>
    </row>
    <row r="26" spans="1:45" ht="15.6" customHeight="1" x14ac:dyDescent="0.2">
      <c r="A26" s="166" t="s">
        <v>20</v>
      </c>
      <c r="B26" s="167"/>
      <c r="C26" s="167"/>
      <c r="D26" s="167"/>
      <c r="E26" s="167"/>
      <c r="F26" s="167"/>
      <c r="G26" s="167"/>
      <c r="H26" s="167"/>
      <c r="I26" s="167"/>
      <c r="J26" s="167"/>
      <c r="K26" s="167"/>
      <c r="L26" s="167"/>
      <c r="M26" s="167"/>
      <c r="N26" s="167"/>
      <c r="O26" s="167"/>
      <c r="P26" s="167"/>
      <c r="Q26" s="267" t="s">
        <v>47</v>
      </c>
      <c r="R26" s="268"/>
      <c r="S26" s="268"/>
      <c r="T26" s="269"/>
      <c r="U26" s="187"/>
      <c r="V26" s="188"/>
      <c r="W26" s="188"/>
      <c r="X26" s="188"/>
      <c r="Y26" s="188"/>
      <c r="Z26" s="188"/>
      <c r="AA26" s="188"/>
      <c r="AB26" s="188"/>
      <c r="AC26" s="188"/>
      <c r="AD26" s="188"/>
      <c r="AE26" s="188"/>
      <c r="AF26" s="188"/>
      <c r="AG26" s="188"/>
      <c r="AH26" s="188"/>
      <c r="AI26" s="188"/>
      <c r="AJ26" s="188"/>
      <c r="AK26" s="188"/>
      <c r="AL26" s="188"/>
      <c r="AM26" s="188"/>
      <c r="AN26" s="188"/>
      <c r="AO26" s="189"/>
    </row>
    <row r="27" spans="1:45" ht="15.6" customHeight="1" x14ac:dyDescent="0.2">
      <c r="A27" s="166" t="s">
        <v>23</v>
      </c>
      <c r="B27" s="167"/>
      <c r="C27" s="167"/>
      <c r="D27" s="167"/>
      <c r="E27" s="167"/>
      <c r="F27" s="167"/>
      <c r="G27" s="167"/>
      <c r="H27" s="167"/>
      <c r="I27" s="167"/>
      <c r="J27" s="167"/>
      <c r="K27" s="167"/>
      <c r="L27" s="167"/>
      <c r="M27" s="167"/>
      <c r="N27" s="167"/>
      <c r="O27" s="167"/>
      <c r="P27" s="167"/>
      <c r="Q27" s="267">
        <v>1</v>
      </c>
      <c r="R27" s="268"/>
      <c r="S27" s="268"/>
      <c r="T27" s="269"/>
      <c r="U27" s="190"/>
      <c r="V27" s="191"/>
      <c r="W27" s="191"/>
      <c r="X27" s="191"/>
      <c r="Y27" s="191"/>
      <c r="Z27" s="191"/>
      <c r="AA27" s="191"/>
      <c r="AB27" s="191"/>
      <c r="AC27" s="191"/>
      <c r="AD27" s="191"/>
      <c r="AE27" s="191"/>
      <c r="AF27" s="191"/>
      <c r="AG27" s="191"/>
      <c r="AH27" s="191"/>
      <c r="AI27" s="191"/>
      <c r="AJ27" s="191"/>
      <c r="AK27" s="191"/>
      <c r="AL27" s="191"/>
      <c r="AM27" s="191"/>
      <c r="AN27" s="191"/>
      <c r="AO27" s="192"/>
    </row>
    <row r="28" spans="1:45" ht="28.5" customHeight="1" x14ac:dyDescent="0.2">
      <c r="A28" s="270" t="s">
        <v>156</v>
      </c>
      <c r="B28" s="271"/>
      <c r="C28" s="271"/>
      <c r="D28" s="271"/>
      <c r="E28" s="271"/>
      <c r="F28" s="271"/>
      <c r="G28" s="271"/>
      <c r="H28" s="271"/>
      <c r="I28" s="271"/>
      <c r="J28" s="271"/>
      <c r="K28" s="271"/>
      <c r="L28" s="271"/>
      <c r="M28" s="271"/>
      <c r="N28" s="271"/>
      <c r="O28" s="271"/>
      <c r="P28" s="271"/>
      <c r="Q28" s="271"/>
      <c r="R28" s="271"/>
      <c r="S28" s="271"/>
      <c r="T28" s="272"/>
      <c r="U28" s="176" t="s">
        <v>75</v>
      </c>
      <c r="V28" s="177"/>
      <c r="W28" s="177"/>
      <c r="X28" s="177"/>
      <c r="Y28" s="177"/>
      <c r="Z28" s="177"/>
      <c r="AA28" s="177"/>
      <c r="AB28" s="177"/>
      <c r="AC28" s="177"/>
      <c r="AD28" s="177"/>
      <c r="AE28" s="177"/>
      <c r="AF28" s="177"/>
      <c r="AG28" s="177"/>
      <c r="AH28" s="177"/>
      <c r="AI28" s="177"/>
      <c r="AJ28" s="177"/>
      <c r="AK28" s="177"/>
      <c r="AL28" s="177"/>
      <c r="AM28" s="177"/>
      <c r="AN28" s="177"/>
      <c r="AO28" s="178"/>
    </row>
    <row r="29" spans="1:45" ht="22.15" customHeight="1" x14ac:dyDescent="0.2">
      <c r="A29" s="273"/>
      <c r="B29" s="274"/>
      <c r="C29" s="274"/>
      <c r="D29" s="274"/>
      <c r="E29" s="274"/>
      <c r="F29" s="274"/>
      <c r="G29" s="274"/>
      <c r="H29" s="274"/>
      <c r="I29" s="274"/>
      <c r="J29" s="274"/>
      <c r="K29" s="274"/>
      <c r="L29" s="274"/>
      <c r="M29" s="274"/>
      <c r="N29" s="274"/>
      <c r="O29" s="274"/>
      <c r="P29" s="274"/>
      <c r="Q29" s="274"/>
      <c r="R29" s="274"/>
      <c r="S29" s="274"/>
      <c r="T29" s="275"/>
      <c r="U29" s="179"/>
      <c r="V29" s="180"/>
      <c r="W29" s="180"/>
      <c r="X29" s="180"/>
      <c r="Y29" s="180"/>
      <c r="Z29" s="180"/>
      <c r="AA29" s="180"/>
      <c r="AB29" s="180"/>
      <c r="AC29" s="180"/>
      <c r="AD29" s="180"/>
      <c r="AE29" s="180"/>
      <c r="AF29" s="180"/>
      <c r="AG29" s="180"/>
      <c r="AH29" s="180"/>
      <c r="AI29" s="180"/>
      <c r="AJ29" s="180"/>
      <c r="AK29" s="180"/>
      <c r="AL29" s="180"/>
      <c r="AM29" s="180"/>
      <c r="AN29" s="180"/>
      <c r="AO29" s="181"/>
      <c r="AS29" s="18"/>
    </row>
    <row r="30" spans="1:45" ht="27.6" customHeight="1" x14ac:dyDescent="0.2">
      <c r="A30" s="273"/>
      <c r="B30" s="274"/>
      <c r="C30" s="274"/>
      <c r="D30" s="274"/>
      <c r="E30" s="274"/>
      <c r="F30" s="274"/>
      <c r="G30" s="274"/>
      <c r="H30" s="274"/>
      <c r="I30" s="274"/>
      <c r="J30" s="274"/>
      <c r="K30" s="274"/>
      <c r="L30" s="274"/>
      <c r="M30" s="274"/>
      <c r="N30" s="274"/>
      <c r="O30" s="274"/>
      <c r="P30" s="274"/>
      <c r="Q30" s="274"/>
      <c r="R30" s="274"/>
      <c r="S30" s="274"/>
      <c r="T30" s="275"/>
      <c r="U30" s="176" t="s">
        <v>74</v>
      </c>
      <c r="V30" s="182"/>
      <c r="W30" s="182"/>
      <c r="X30" s="182"/>
      <c r="Y30" s="182"/>
      <c r="Z30" s="182"/>
      <c r="AA30" s="182"/>
      <c r="AB30" s="182"/>
      <c r="AC30" s="182"/>
      <c r="AD30" s="182"/>
      <c r="AE30" s="182"/>
      <c r="AF30" s="182"/>
      <c r="AG30" s="182"/>
      <c r="AH30" s="182"/>
      <c r="AI30" s="182"/>
      <c r="AJ30" s="182"/>
      <c r="AK30" s="182"/>
      <c r="AL30" s="182"/>
      <c r="AM30" s="182"/>
      <c r="AN30" s="182"/>
      <c r="AO30" s="183"/>
    </row>
    <row r="31" spans="1:45" ht="48" customHeight="1" thickBot="1" x14ac:dyDescent="0.25">
      <c r="A31" s="276"/>
      <c r="B31" s="277"/>
      <c r="C31" s="277"/>
      <c r="D31" s="277"/>
      <c r="E31" s="277"/>
      <c r="F31" s="277"/>
      <c r="G31" s="277"/>
      <c r="H31" s="277"/>
      <c r="I31" s="277"/>
      <c r="J31" s="277"/>
      <c r="K31" s="277"/>
      <c r="L31" s="277"/>
      <c r="M31" s="277"/>
      <c r="N31" s="277"/>
      <c r="O31" s="277"/>
      <c r="P31" s="277"/>
      <c r="Q31" s="277"/>
      <c r="R31" s="277"/>
      <c r="S31" s="277"/>
      <c r="T31" s="278"/>
      <c r="U31" s="184"/>
      <c r="V31" s="185"/>
      <c r="W31" s="185"/>
      <c r="X31" s="185"/>
      <c r="Y31" s="185"/>
      <c r="Z31" s="185"/>
      <c r="AA31" s="185"/>
      <c r="AB31" s="185"/>
      <c r="AC31" s="185"/>
      <c r="AD31" s="185"/>
      <c r="AE31" s="185"/>
      <c r="AF31" s="185"/>
      <c r="AG31" s="185"/>
      <c r="AH31" s="185"/>
      <c r="AI31" s="185"/>
      <c r="AJ31" s="185"/>
      <c r="AK31" s="185"/>
      <c r="AL31" s="185"/>
      <c r="AM31" s="185"/>
      <c r="AN31" s="185"/>
      <c r="AO31" s="186"/>
    </row>
    <row r="32" spans="1:45" x14ac:dyDescent="0.2">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row>
    <row r="84" spans="1:1" x14ac:dyDescent="0.2">
      <c r="A84" t="s">
        <v>1</v>
      </c>
    </row>
    <row r="85" spans="1:1" x14ac:dyDescent="0.2">
      <c r="A85" t="s">
        <v>21</v>
      </c>
    </row>
    <row r="86" spans="1:1" x14ac:dyDescent="0.2">
      <c r="A86" t="s">
        <v>22</v>
      </c>
    </row>
  </sheetData>
  <mergeCells count="69">
    <mergeCell ref="A5:AO5"/>
    <mergeCell ref="F1:AF4"/>
    <mergeCell ref="AG1:AO1"/>
    <mergeCell ref="AG2:AO2"/>
    <mergeCell ref="AG3:AO3"/>
    <mergeCell ref="AG4:AO4"/>
    <mergeCell ref="A6:C8"/>
    <mergeCell ref="D6:J6"/>
    <mergeCell ref="K6:AO6"/>
    <mergeCell ref="D7:J7"/>
    <mergeCell ref="K7:AO7"/>
    <mergeCell ref="D8:J8"/>
    <mergeCell ref="K8:AO8"/>
    <mergeCell ref="A9:C11"/>
    <mergeCell ref="D9:J9"/>
    <mergeCell ref="K9:AO9"/>
    <mergeCell ref="D10:J10"/>
    <mergeCell ref="K10:AO10"/>
    <mergeCell ref="D11:J11"/>
    <mergeCell ref="K11:AO11"/>
    <mergeCell ref="A12:AO12"/>
    <mergeCell ref="A13:T14"/>
    <mergeCell ref="U13:AO14"/>
    <mergeCell ref="A15:O16"/>
    <mergeCell ref="P15:AC16"/>
    <mergeCell ref="AD15:AO16"/>
    <mergeCell ref="A21:G21"/>
    <mergeCell ref="H21:M21"/>
    <mergeCell ref="N21:T21"/>
    <mergeCell ref="AK21:AO21"/>
    <mergeCell ref="A17:T17"/>
    <mergeCell ref="U17:AJ17"/>
    <mergeCell ref="AK17:AO17"/>
    <mergeCell ref="G18:H18"/>
    <mergeCell ref="M18:N18"/>
    <mergeCell ref="P18:T18"/>
    <mergeCell ref="U18:AJ21"/>
    <mergeCell ref="AK18:AO19"/>
    <mergeCell ref="A19:T19"/>
    <mergeCell ref="A20:G20"/>
    <mergeCell ref="Q22:T22"/>
    <mergeCell ref="U22:AO22"/>
    <mergeCell ref="H20:M20"/>
    <mergeCell ref="N20:T20"/>
    <mergeCell ref="AK20:AO20"/>
    <mergeCell ref="A22:D22"/>
    <mergeCell ref="E22:H22"/>
    <mergeCell ref="I22:L22"/>
    <mergeCell ref="M22:P22"/>
    <mergeCell ref="E23:H23"/>
    <mergeCell ref="I23:L23"/>
    <mergeCell ref="M23:P23"/>
    <mergeCell ref="U23:AO27"/>
    <mergeCell ref="A28:T31"/>
    <mergeCell ref="U28:AO29"/>
    <mergeCell ref="U30:AO31"/>
    <mergeCell ref="A27:P27"/>
    <mergeCell ref="Q27:T27"/>
    <mergeCell ref="A24:D24"/>
    <mergeCell ref="E24:H24"/>
    <mergeCell ref="I24:L24"/>
    <mergeCell ref="M24:P24"/>
    <mergeCell ref="Q24:T24"/>
    <mergeCell ref="A25:P25"/>
    <mergeCell ref="Q25:T25"/>
    <mergeCell ref="A26:P26"/>
    <mergeCell ref="Q26:T26"/>
    <mergeCell ref="A23:D23"/>
    <mergeCell ref="Q23:T23"/>
  </mergeCells>
  <conditionalFormatting sqref="M23:M24">
    <cfRule type="cellIs" dxfId="17" priority="7" stopIfTrue="1" operator="greaterThanOrEqual">
      <formula>Q23*90%</formula>
    </cfRule>
    <cfRule type="cellIs" dxfId="16" priority="8" stopIfTrue="1" operator="between">
      <formula>Q23*70%</formula>
      <formula>Q23*89.999999999</formula>
    </cfRule>
    <cfRule type="cellIs" dxfId="15" priority="9" stopIfTrue="1" operator="lessThan">
      <formula>Q23*70%</formula>
    </cfRule>
  </conditionalFormatting>
  <conditionalFormatting sqref="M24">
    <cfRule type="cellIs" dxfId="14" priority="4" stopIfTrue="1" operator="greaterThanOrEqual">
      <formula>Q24*90%</formula>
    </cfRule>
    <cfRule type="cellIs" dxfId="13" priority="5" stopIfTrue="1" operator="between">
      <formula>Q24*70%</formula>
      <formula>Q24*89.999999999</formula>
    </cfRule>
    <cfRule type="cellIs" dxfId="12" priority="6" stopIfTrue="1" operator="lessThan">
      <formula>Q24*70%</formula>
    </cfRule>
  </conditionalFormatting>
  <pageMargins left="0.7" right="0.7" top="0.75" bottom="0.75" header="0.3" footer="0.3"/>
  <pageSetup paperSize="9" scale="61" orientation="portrait" horizontalDpi="300" verticalDpi="300" r:id="rId1"/>
  <rowBreaks count="1" manualBreakCount="1">
    <brk id="31"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S92"/>
  <sheetViews>
    <sheetView topLeftCell="A22" zoomScale="115" zoomScaleNormal="115" zoomScaleSheetLayoutView="100" workbookViewId="0">
      <selection activeCell="AA42" sqref="AA42"/>
    </sheetView>
  </sheetViews>
  <sheetFormatPr baseColWidth="10" defaultColWidth="3.140625" defaultRowHeight="12.75" x14ac:dyDescent="0.2"/>
  <cols>
    <col min="1" max="3" width="2.85546875" style="22" customWidth="1"/>
    <col min="4" max="4" width="5.28515625" style="22" customWidth="1"/>
    <col min="5" max="5" width="4.28515625" style="22" customWidth="1"/>
    <col min="6" max="6" width="4.5703125" style="22" customWidth="1"/>
    <col min="7" max="7" width="5.7109375" style="22" hidden="1" customWidth="1"/>
    <col min="8" max="9" width="3.140625" style="22"/>
    <col min="10" max="10" width="4" style="22" bestFit="1" customWidth="1"/>
    <col min="11" max="13" width="3.140625" style="22"/>
    <col min="14" max="14" width="4.7109375" style="22" bestFit="1" customWidth="1"/>
    <col min="15" max="15" width="2.140625" style="22" customWidth="1"/>
    <col min="16" max="16" width="3.140625" style="22"/>
    <col min="17" max="19" width="2.7109375" style="22" customWidth="1"/>
    <col min="20" max="20" width="3.85546875" style="22" customWidth="1"/>
    <col min="21" max="41" width="3.42578125" style="22" customWidth="1"/>
    <col min="42" max="44" width="3.140625" style="22"/>
    <col min="45" max="45" width="10.28515625" style="22" bestFit="1" customWidth="1"/>
    <col min="46" max="16384" width="3.140625" style="22"/>
  </cols>
  <sheetData>
    <row r="1" spans="1:41" ht="18" customHeight="1" x14ac:dyDescent="0.2">
      <c r="A1" s="19"/>
      <c r="B1" s="20"/>
      <c r="C1" s="20"/>
      <c r="D1" s="20"/>
      <c r="E1" s="21"/>
      <c r="F1" s="325" t="s">
        <v>40</v>
      </c>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7"/>
      <c r="AG1" s="334" t="s">
        <v>36</v>
      </c>
      <c r="AH1" s="335"/>
      <c r="AI1" s="335"/>
      <c r="AJ1" s="335"/>
      <c r="AK1" s="335"/>
      <c r="AL1" s="335"/>
      <c r="AM1" s="335"/>
      <c r="AN1" s="335"/>
      <c r="AO1" s="336"/>
    </row>
    <row r="2" spans="1:41" ht="18" customHeight="1" x14ac:dyDescent="0.2">
      <c r="A2" s="19"/>
      <c r="B2" s="20"/>
      <c r="C2" s="20"/>
      <c r="D2" s="20"/>
      <c r="E2" s="21"/>
      <c r="F2" s="328"/>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30"/>
      <c r="AG2" s="334" t="s">
        <v>39</v>
      </c>
      <c r="AH2" s="335"/>
      <c r="AI2" s="335"/>
      <c r="AJ2" s="335"/>
      <c r="AK2" s="335"/>
      <c r="AL2" s="335"/>
      <c r="AM2" s="335"/>
      <c r="AN2" s="335"/>
      <c r="AO2" s="336"/>
    </row>
    <row r="3" spans="1:41" ht="18" customHeight="1" x14ac:dyDescent="0.2">
      <c r="A3" s="19"/>
      <c r="B3" s="20"/>
      <c r="C3" s="20"/>
      <c r="D3" s="20"/>
      <c r="E3" s="21"/>
      <c r="F3" s="328"/>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30"/>
      <c r="AG3" s="334" t="s">
        <v>37</v>
      </c>
      <c r="AH3" s="335"/>
      <c r="AI3" s="335"/>
      <c r="AJ3" s="335"/>
      <c r="AK3" s="335"/>
      <c r="AL3" s="335"/>
      <c r="AM3" s="335"/>
      <c r="AN3" s="335"/>
      <c r="AO3" s="336"/>
    </row>
    <row r="4" spans="1:41" ht="18" customHeight="1" x14ac:dyDescent="0.2">
      <c r="A4" s="23"/>
      <c r="B4" s="24"/>
      <c r="C4" s="24"/>
      <c r="D4" s="24"/>
      <c r="E4" s="25"/>
      <c r="F4" s="331"/>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3"/>
      <c r="AG4" s="334" t="s">
        <v>38</v>
      </c>
      <c r="AH4" s="335"/>
      <c r="AI4" s="335"/>
      <c r="AJ4" s="335"/>
      <c r="AK4" s="335"/>
      <c r="AL4" s="335"/>
      <c r="AM4" s="335"/>
      <c r="AN4" s="335"/>
      <c r="AO4" s="336"/>
    </row>
    <row r="5" spans="1:41" ht="6.75" customHeight="1" x14ac:dyDescent="0.2">
      <c r="A5" s="322" t="s">
        <v>29</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4"/>
    </row>
    <row r="6" spans="1:41" ht="12.75" customHeight="1" x14ac:dyDescent="0.2">
      <c r="A6" s="337" t="s">
        <v>0</v>
      </c>
      <c r="B6" s="326"/>
      <c r="C6" s="327"/>
      <c r="D6" s="340" t="s">
        <v>1</v>
      </c>
      <c r="E6" s="340"/>
      <c r="F6" s="340"/>
      <c r="G6" s="340"/>
      <c r="H6" s="340"/>
      <c r="I6" s="340"/>
      <c r="J6" s="340"/>
      <c r="K6" s="341" t="s">
        <v>41</v>
      </c>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3"/>
    </row>
    <row r="7" spans="1:41" ht="12.75" customHeight="1" x14ac:dyDescent="0.2">
      <c r="A7" s="338"/>
      <c r="B7" s="329"/>
      <c r="C7" s="330"/>
      <c r="D7" s="340" t="s">
        <v>21</v>
      </c>
      <c r="E7" s="340"/>
      <c r="F7" s="340"/>
      <c r="G7" s="340"/>
      <c r="H7" s="340"/>
      <c r="I7" s="340"/>
      <c r="J7" s="340"/>
      <c r="K7" s="341" t="s">
        <v>42</v>
      </c>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3"/>
    </row>
    <row r="8" spans="1:41" ht="12.75" customHeight="1" x14ac:dyDescent="0.2">
      <c r="A8" s="339"/>
      <c r="B8" s="332"/>
      <c r="C8" s="333"/>
      <c r="D8" s="344" t="s">
        <v>35</v>
      </c>
      <c r="E8" s="345"/>
      <c r="F8" s="345"/>
      <c r="G8" s="345"/>
      <c r="H8" s="345"/>
      <c r="I8" s="345"/>
      <c r="J8" s="346"/>
      <c r="K8" s="341" t="s">
        <v>60</v>
      </c>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3"/>
    </row>
    <row r="9" spans="1:41" ht="39.75" customHeight="1" x14ac:dyDescent="0.2">
      <c r="A9" s="347" t="s">
        <v>28</v>
      </c>
      <c r="B9" s="347"/>
      <c r="C9" s="347"/>
      <c r="D9" s="340" t="s">
        <v>1</v>
      </c>
      <c r="E9" s="340"/>
      <c r="F9" s="340"/>
      <c r="G9" s="340"/>
      <c r="H9" s="340"/>
      <c r="I9" s="340"/>
      <c r="J9" s="340"/>
      <c r="K9" s="348" t="s">
        <v>43</v>
      </c>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row>
    <row r="10" spans="1:41" ht="15.75" customHeight="1" x14ac:dyDescent="0.2">
      <c r="A10" s="347"/>
      <c r="B10" s="347"/>
      <c r="C10" s="347"/>
      <c r="D10" s="340" t="s">
        <v>21</v>
      </c>
      <c r="E10" s="340"/>
      <c r="F10" s="340"/>
      <c r="G10" s="340"/>
      <c r="H10" s="340"/>
      <c r="I10" s="340"/>
      <c r="J10" s="340"/>
      <c r="K10" s="348" t="s">
        <v>42</v>
      </c>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row>
    <row r="11" spans="1:41" ht="39.75" customHeight="1" x14ac:dyDescent="0.2">
      <c r="A11" s="347"/>
      <c r="B11" s="347"/>
      <c r="C11" s="347"/>
      <c r="D11" s="340" t="s">
        <v>35</v>
      </c>
      <c r="E11" s="340"/>
      <c r="F11" s="340"/>
      <c r="G11" s="340"/>
      <c r="H11" s="340"/>
      <c r="I11" s="340"/>
      <c r="J11" s="340"/>
      <c r="K11" s="348" t="s">
        <v>61</v>
      </c>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row>
    <row r="12" spans="1:41" ht="44.25" customHeight="1" x14ac:dyDescent="0.2">
      <c r="A12" s="350" t="s">
        <v>81</v>
      </c>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2"/>
    </row>
    <row r="13" spans="1:41" ht="25.5" customHeight="1" x14ac:dyDescent="0.2">
      <c r="A13" s="353" t="s">
        <v>82</v>
      </c>
      <c r="B13" s="354"/>
      <c r="C13" s="354"/>
      <c r="D13" s="354"/>
      <c r="E13" s="354"/>
      <c r="F13" s="354"/>
      <c r="G13" s="354"/>
      <c r="H13" s="354"/>
      <c r="I13" s="354"/>
      <c r="J13" s="354"/>
      <c r="K13" s="354"/>
      <c r="L13" s="354"/>
      <c r="M13" s="354"/>
      <c r="N13" s="354"/>
      <c r="O13" s="354"/>
      <c r="P13" s="354"/>
      <c r="Q13" s="354"/>
      <c r="R13" s="354"/>
      <c r="S13" s="354"/>
      <c r="T13" s="355"/>
      <c r="U13" s="359" t="s">
        <v>83</v>
      </c>
      <c r="V13" s="360"/>
      <c r="W13" s="360"/>
      <c r="X13" s="360"/>
      <c r="Y13" s="360"/>
      <c r="Z13" s="360"/>
      <c r="AA13" s="360"/>
      <c r="AB13" s="360"/>
      <c r="AC13" s="360"/>
      <c r="AD13" s="360"/>
      <c r="AE13" s="360"/>
      <c r="AF13" s="360"/>
      <c r="AG13" s="360"/>
      <c r="AH13" s="360"/>
      <c r="AI13" s="360"/>
      <c r="AJ13" s="360"/>
      <c r="AK13" s="360"/>
      <c r="AL13" s="360"/>
      <c r="AM13" s="360"/>
      <c r="AN13" s="360"/>
      <c r="AO13" s="361"/>
    </row>
    <row r="14" spans="1:41" ht="21.75" customHeight="1" x14ac:dyDescent="0.2">
      <c r="A14" s="356"/>
      <c r="B14" s="357"/>
      <c r="C14" s="357"/>
      <c r="D14" s="357"/>
      <c r="E14" s="357"/>
      <c r="F14" s="357"/>
      <c r="G14" s="357"/>
      <c r="H14" s="357"/>
      <c r="I14" s="357"/>
      <c r="J14" s="357"/>
      <c r="K14" s="357"/>
      <c r="L14" s="357"/>
      <c r="M14" s="357"/>
      <c r="N14" s="357"/>
      <c r="O14" s="357"/>
      <c r="P14" s="357"/>
      <c r="Q14" s="357"/>
      <c r="R14" s="357"/>
      <c r="S14" s="357"/>
      <c r="T14" s="358"/>
      <c r="U14" s="362"/>
      <c r="V14" s="363"/>
      <c r="W14" s="363"/>
      <c r="X14" s="363"/>
      <c r="Y14" s="363"/>
      <c r="Z14" s="363"/>
      <c r="AA14" s="363"/>
      <c r="AB14" s="363"/>
      <c r="AC14" s="363"/>
      <c r="AD14" s="363"/>
      <c r="AE14" s="363"/>
      <c r="AF14" s="363"/>
      <c r="AG14" s="363"/>
      <c r="AH14" s="363"/>
      <c r="AI14" s="363"/>
      <c r="AJ14" s="363"/>
      <c r="AK14" s="363"/>
      <c r="AL14" s="363"/>
      <c r="AM14" s="363"/>
      <c r="AN14" s="363"/>
      <c r="AO14" s="364"/>
    </row>
    <row r="15" spans="1:41" ht="28.5" customHeight="1" x14ac:dyDescent="0.2">
      <c r="A15" s="365" t="s">
        <v>84</v>
      </c>
      <c r="B15" s="366"/>
      <c r="C15" s="366"/>
      <c r="D15" s="366"/>
      <c r="E15" s="366"/>
      <c r="F15" s="366"/>
      <c r="G15" s="366"/>
      <c r="H15" s="366"/>
      <c r="I15" s="366"/>
      <c r="J15" s="366"/>
      <c r="K15" s="366"/>
      <c r="L15" s="366"/>
      <c r="M15" s="366"/>
      <c r="N15" s="366"/>
      <c r="O15" s="366"/>
      <c r="P15" s="369" t="s">
        <v>85</v>
      </c>
      <c r="Q15" s="370"/>
      <c r="R15" s="370"/>
      <c r="S15" s="370"/>
      <c r="T15" s="370"/>
      <c r="U15" s="370"/>
      <c r="V15" s="370"/>
      <c r="W15" s="370"/>
      <c r="X15" s="370"/>
      <c r="Y15" s="370"/>
      <c r="Z15" s="370"/>
      <c r="AA15" s="370"/>
      <c r="AB15" s="370"/>
      <c r="AC15" s="371"/>
      <c r="AD15" s="375" t="s">
        <v>86</v>
      </c>
      <c r="AE15" s="376"/>
      <c r="AF15" s="376"/>
      <c r="AG15" s="376"/>
      <c r="AH15" s="376"/>
      <c r="AI15" s="376"/>
      <c r="AJ15" s="376"/>
      <c r="AK15" s="376"/>
      <c r="AL15" s="376"/>
      <c r="AM15" s="376"/>
      <c r="AN15" s="376"/>
      <c r="AO15" s="377"/>
    </row>
    <row r="16" spans="1:41" ht="28.5" customHeight="1" x14ac:dyDescent="0.2">
      <c r="A16" s="367"/>
      <c r="B16" s="368"/>
      <c r="C16" s="368"/>
      <c r="D16" s="368"/>
      <c r="E16" s="368"/>
      <c r="F16" s="368"/>
      <c r="G16" s="368"/>
      <c r="H16" s="368"/>
      <c r="I16" s="368"/>
      <c r="J16" s="368"/>
      <c r="K16" s="368"/>
      <c r="L16" s="368"/>
      <c r="M16" s="368"/>
      <c r="N16" s="368"/>
      <c r="O16" s="368"/>
      <c r="P16" s="372"/>
      <c r="Q16" s="373"/>
      <c r="R16" s="373"/>
      <c r="S16" s="373"/>
      <c r="T16" s="373"/>
      <c r="U16" s="373"/>
      <c r="V16" s="373"/>
      <c r="W16" s="373"/>
      <c r="X16" s="373"/>
      <c r="Y16" s="373"/>
      <c r="Z16" s="373"/>
      <c r="AA16" s="373"/>
      <c r="AB16" s="373"/>
      <c r="AC16" s="374"/>
      <c r="AD16" s="378"/>
      <c r="AE16" s="379"/>
      <c r="AF16" s="379"/>
      <c r="AG16" s="379"/>
      <c r="AH16" s="379"/>
      <c r="AI16" s="379"/>
      <c r="AJ16" s="379"/>
      <c r="AK16" s="379"/>
      <c r="AL16" s="379"/>
      <c r="AM16" s="379"/>
      <c r="AN16" s="379"/>
      <c r="AO16" s="380"/>
    </row>
    <row r="17" spans="1:45" x14ac:dyDescent="0.2">
      <c r="A17" s="381" t="s">
        <v>2</v>
      </c>
      <c r="B17" s="382"/>
      <c r="C17" s="382"/>
      <c r="D17" s="382"/>
      <c r="E17" s="382"/>
      <c r="F17" s="382"/>
      <c r="G17" s="382"/>
      <c r="H17" s="382"/>
      <c r="I17" s="382"/>
      <c r="J17" s="382"/>
      <c r="K17" s="382"/>
      <c r="L17" s="382"/>
      <c r="M17" s="382"/>
      <c r="N17" s="382"/>
      <c r="O17" s="382"/>
      <c r="P17" s="382"/>
      <c r="Q17" s="382"/>
      <c r="R17" s="382"/>
      <c r="S17" s="382"/>
      <c r="T17" s="382"/>
      <c r="U17" s="382" t="s">
        <v>3</v>
      </c>
      <c r="V17" s="382"/>
      <c r="W17" s="382"/>
      <c r="X17" s="382"/>
      <c r="Y17" s="382"/>
      <c r="Z17" s="382"/>
      <c r="AA17" s="382"/>
      <c r="AB17" s="382"/>
      <c r="AC17" s="382"/>
      <c r="AD17" s="382"/>
      <c r="AE17" s="382"/>
      <c r="AF17" s="382"/>
      <c r="AG17" s="382"/>
      <c r="AH17" s="382"/>
      <c r="AI17" s="382"/>
      <c r="AJ17" s="382"/>
      <c r="AK17" s="382" t="s">
        <v>4</v>
      </c>
      <c r="AL17" s="382"/>
      <c r="AM17" s="382"/>
      <c r="AN17" s="382"/>
      <c r="AO17" s="383"/>
    </row>
    <row r="18" spans="1:45" ht="22.5" customHeight="1" x14ac:dyDescent="0.2">
      <c r="A18" s="488" t="s">
        <v>5</v>
      </c>
      <c r="B18" s="487"/>
      <c r="C18" s="385"/>
      <c r="D18" s="28"/>
      <c r="E18" s="384" t="s">
        <v>6</v>
      </c>
      <c r="F18" s="385"/>
      <c r="G18" s="384" t="s">
        <v>87</v>
      </c>
      <c r="H18" s="385"/>
      <c r="I18" s="384" t="s">
        <v>7</v>
      </c>
      <c r="J18" s="487"/>
      <c r="K18" s="385"/>
      <c r="L18" s="32"/>
      <c r="M18" s="384" t="s">
        <v>8</v>
      </c>
      <c r="N18" s="385"/>
      <c r="O18" s="27"/>
      <c r="P18" s="386" t="s">
        <v>27</v>
      </c>
      <c r="Q18" s="386"/>
      <c r="R18" s="386"/>
      <c r="S18" s="386"/>
      <c r="T18" s="386"/>
      <c r="U18" s="387" t="s">
        <v>161</v>
      </c>
      <c r="V18" s="388"/>
      <c r="W18" s="388"/>
      <c r="X18" s="388"/>
      <c r="Y18" s="388"/>
      <c r="Z18" s="388"/>
      <c r="AA18" s="388"/>
      <c r="AB18" s="388"/>
      <c r="AC18" s="388"/>
      <c r="AD18" s="388"/>
      <c r="AE18" s="388"/>
      <c r="AF18" s="388"/>
      <c r="AG18" s="388"/>
      <c r="AH18" s="388"/>
      <c r="AI18" s="388"/>
      <c r="AJ18" s="389"/>
      <c r="AK18" s="387" t="s">
        <v>88</v>
      </c>
      <c r="AL18" s="396"/>
      <c r="AM18" s="396"/>
      <c r="AN18" s="396"/>
      <c r="AO18" s="397"/>
    </row>
    <row r="19" spans="1:45" ht="22.5" customHeight="1" x14ac:dyDescent="0.2">
      <c r="A19" s="381" t="s">
        <v>9</v>
      </c>
      <c r="B19" s="382"/>
      <c r="C19" s="382"/>
      <c r="D19" s="382"/>
      <c r="E19" s="382"/>
      <c r="F19" s="382"/>
      <c r="G19" s="382"/>
      <c r="H19" s="382"/>
      <c r="I19" s="382"/>
      <c r="J19" s="382"/>
      <c r="K19" s="382"/>
      <c r="L19" s="382"/>
      <c r="M19" s="382"/>
      <c r="N19" s="382"/>
      <c r="O19" s="382"/>
      <c r="P19" s="382"/>
      <c r="Q19" s="382"/>
      <c r="R19" s="382"/>
      <c r="S19" s="382"/>
      <c r="T19" s="382"/>
      <c r="U19" s="390"/>
      <c r="V19" s="391"/>
      <c r="W19" s="391"/>
      <c r="X19" s="391"/>
      <c r="Y19" s="391"/>
      <c r="Z19" s="391"/>
      <c r="AA19" s="391"/>
      <c r="AB19" s="391"/>
      <c r="AC19" s="391"/>
      <c r="AD19" s="391"/>
      <c r="AE19" s="391"/>
      <c r="AF19" s="391"/>
      <c r="AG19" s="391"/>
      <c r="AH19" s="391"/>
      <c r="AI19" s="391"/>
      <c r="AJ19" s="392"/>
      <c r="AK19" s="398"/>
      <c r="AL19" s="399"/>
      <c r="AM19" s="399"/>
      <c r="AN19" s="399"/>
      <c r="AO19" s="400"/>
    </row>
    <row r="20" spans="1:45" x14ac:dyDescent="0.2">
      <c r="A20" s="401" t="s">
        <v>11</v>
      </c>
      <c r="B20" s="402"/>
      <c r="C20" s="402"/>
      <c r="D20" s="402"/>
      <c r="E20" s="402"/>
      <c r="F20" s="402"/>
      <c r="G20" s="402"/>
      <c r="H20" s="403" t="s">
        <v>12</v>
      </c>
      <c r="I20" s="403"/>
      <c r="J20" s="403"/>
      <c r="K20" s="403"/>
      <c r="L20" s="403"/>
      <c r="M20" s="403"/>
      <c r="N20" s="404" t="s">
        <v>13</v>
      </c>
      <c r="O20" s="404"/>
      <c r="P20" s="404"/>
      <c r="Q20" s="404"/>
      <c r="R20" s="404"/>
      <c r="S20" s="404"/>
      <c r="T20" s="404"/>
      <c r="U20" s="390"/>
      <c r="V20" s="391"/>
      <c r="W20" s="391"/>
      <c r="X20" s="391"/>
      <c r="Y20" s="391"/>
      <c r="Z20" s="391"/>
      <c r="AA20" s="391"/>
      <c r="AB20" s="391"/>
      <c r="AC20" s="391"/>
      <c r="AD20" s="391"/>
      <c r="AE20" s="391"/>
      <c r="AF20" s="391"/>
      <c r="AG20" s="391"/>
      <c r="AH20" s="391"/>
      <c r="AI20" s="391"/>
      <c r="AJ20" s="392"/>
      <c r="AK20" s="405" t="s">
        <v>10</v>
      </c>
      <c r="AL20" s="405"/>
      <c r="AM20" s="405"/>
      <c r="AN20" s="405"/>
      <c r="AO20" s="406"/>
    </row>
    <row r="21" spans="1:45" ht="27" customHeight="1" x14ac:dyDescent="0.2">
      <c r="A21" s="407" t="s">
        <v>137</v>
      </c>
      <c r="B21" s="408"/>
      <c r="C21" s="408"/>
      <c r="D21" s="408"/>
      <c r="E21" s="408"/>
      <c r="F21" s="408"/>
      <c r="G21" s="409"/>
      <c r="H21" s="410" t="s">
        <v>26</v>
      </c>
      <c r="I21" s="411"/>
      <c r="J21" s="411"/>
      <c r="K21" s="411"/>
      <c r="L21" s="411"/>
      <c r="M21" s="412"/>
      <c r="N21" s="413" t="s">
        <v>25</v>
      </c>
      <c r="O21" s="414"/>
      <c r="P21" s="414"/>
      <c r="Q21" s="414"/>
      <c r="R21" s="414"/>
      <c r="S21" s="414"/>
      <c r="T21" s="415"/>
      <c r="U21" s="393"/>
      <c r="V21" s="394"/>
      <c r="W21" s="394"/>
      <c r="X21" s="394"/>
      <c r="Y21" s="394"/>
      <c r="Z21" s="394"/>
      <c r="AA21" s="394"/>
      <c r="AB21" s="394"/>
      <c r="AC21" s="394"/>
      <c r="AD21" s="394"/>
      <c r="AE21" s="394"/>
      <c r="AF21" s="394"/>
      <c r="AG21" s="394"/>
      <c r="AH21" s="394"/>
      <c r="AI21" s="394"/>
      <c r="AJ21" s="395"/>
      <c r="AK21" s="235" t="s">
        <v>78</v>
      </c>
      <c r="AL21" s="236"/>
      <c r="AM21" s="236"/>
      <c r="AN21" s="236"/>
      <c r="AO21" s="237"/>
    </row>
    <row r="22" spans="1:45" x14ac:dyDescent="0.2">
      <c r="A22" s="416" t="s">
        <v>14</v>
      </c>
      <c r="B22" s="417"/>
      <c r="C22" s="417"/>
      <c r="D22" s="418"/>
      <c r="E22" s="341" t="s">
        <v>15</v>
      </c>
      <c r="F22" s="417"/>
      <c r="G22" s="417"/>
      <c r="H22" s="418"/>
      <c r="I22" s="341" t="s">
        <v>16</v>
      </c>
      <c r="J22" s="417"/>
      <c r="K22" s="417"/>
      <c r="L22" s="418"/>
      <c r="M22" s="341" t="s">
        <v>17</v>
      </c>
      <c r="N22" s="342"/>
      <c r="O22" s="342"/>
      <c r="P22" s="419"/>
      <c r="Q22" s="341" t="s">
        <v>18</v>
      </c>
      <c r="R22" s="342"/>
      <c r="S22" s="342"/>
      <c r="T22" s="419"/>
      <c r="U22" s="382" t="s">
        <v>19</v>
      </c>
      <c r="V22" s="382"/>
      <c r="W22" s="382"/>
      <c r="X22" s="382"/>
      <c r="Y22" s="382"/>
      <c r="Z22" s="382"/>
      <c r="AA22" s="382"/>
      <c r="AB22" s="382"/>
      <c r="AC22" s="382"/>
      <c r="AD22" s="382"/>
      <c r="AE22" s="382"/>
      <c r="AF22" s="382"/>
      <c r="AG22" s="382"/>
      <c r="AH22" s="382"/>
      <c r="AI22" s="382"/>
      <c r="AJ22" s="382"/>
      <c r="AK22" s="382"/>
      <c r="AL22" s="382"/>
      <c r="AM22" s="382"/>
      <c r="AN22" s="382"/>
      <c r="AO22" s="383"/>
      <c r="AP22" s="33"/>
    </row>
    <row r="23" spans="1:45" ht="24" customHeight="1" x14ac:dyDescent="0.2">
      <c r="A23" s="420" t="s">
        <v>157</v>
      </c>
      <c r="B23" s="421"/>
      <c r="C23" s="421"/>
      <c r="D23" s="422"/>
      <c r="E23" s="235">
        <v>6</v>
      </c>
      <c r="F23" s="236"/>
      <c r="G23" s="236"/>
      <c r="H23" s="237"/>
      <c r="I23" s="235">
        <v>10</v>
      </c>
      <c r="J23" s="236"/>
      <c r="K23" s="236"/>
      <c r="L23" s="237"/>
      <c r="M23" s="423">
        <f>+E23/I23</f>
        <v>0.6</v>
      </c>
      <c r="N23" s="424"/>
      <c r="O23" s="424"/>
      <c r="P23" s="425"/>
      <c r="Q23" s="426">
        <v>0.6</v>
      </c>
      <c r="R23" s="427"/>
      <c r="S23" s="427"/>
      <c r="T23" s="428"/>
      <c r="U23" s="440"/>
      <c r="V23" s="441"/>
      <c r="W23" s="441"/>
      <c r="X23" s="441"/>
      <c r="Y23" s="441"/>
      <c r="Z23" s="441"/>
      <c r="AA23" s="441"/>
      <c r="AB23" s="441"/>
      <c r="AC23" s="441"/>
      <c r="AD23" s="441"/>
      <c r="AE23" s="441"/>
      <c r="AF23" s="441"/>
      <c r="AG23" s="441"/>
      <c r="AH23" s="441"/>
      <c r="AI23" s="441"/>
      <c r="AJ23" s="441"/>
      <c r="AK23" s="441"/>
      <c r="AL23" s="441"/>
      <c r="AM23" s="441"/>
      <c r="AN23" s="441"/>
      <c r="AO23" s="442"/>
    </row>
    <row r="24" spans="1:45" ht="22.5" customHeight="1" x14ac:dyDescent="0.2">
      <c r="A24" s="420" t="s">
        <v>158</v>
      </c>
      <c r="B24" s="421"/>
      <c r="C24" s="421"/>
      <c r="D24" s="422"/>
      <c r="E24" s="429"/>
      <c r="F24" s="430"/>
      <c r="G24" s="430"/>
      <c r="H24" s="431"/>
      <c r="I24" s="429">
        <v>10</v>
      </c>
      <c r="J24" s="430"/>
      <c r="K24" s="430"/>
      <c r="L24" s="431"/>
      <c r="M24" s="423">
        <f t="shared" ref="M24:M30" si="0">+E24/I24</f>
        <v>0</v>
      </c>
      <c r="N24" s="424"/>
      <c r="O24" s="424"/>
      <c r="P24" s="425"/>
      <c r="Q24" s="426">
        <v>0.7</v>
      </c>
      <c r="R24" s="427"/>
      <c r="S24" s="427"/>
      <c r="T24" s="428"/>
      <c r="U24" s="440"/>
      <c r="V24" s="441"/>
      <c r="W24" s="441"/>
      <c r="X24" s="441"/>
      <c r="Y24" s="441"/>
      <c r="Z24" s="441"/>
      <c r="AA24" s="441"/>
      <c r="AB24" s="441"/>
      <c r="AC24" s="441"/>
      <c r="AD24" s="441"/>
      <c r="AE24" s="441"/>
      <c r="AF24" s="441"/>
      <c r="AG24" s="441"/>
      <c r="AH24" s="441"/>
      <c r="AI24" s="441"/>
      <c r="AJ24" s="441"/>
      <c r="AK24" s="441"/>
      <c r="AL24" s="441"/>
      <c r="AM24" s="441"/>
      <c r="AN24" s="441"/>
      <c r="AO24" s="442"/>
    </row>
    <row r="25" spans="1:45" ht="24" customHeight="1" x14ac:dyDescent="0.2">
      <c r="A25" s="420" t="s">
        <v>159</v>
      </c>
      <c r="B25" s="421"/>
      <c r="C25" s="421"/>
      <c r="D25" s="422"/>
      <c r="E25" s="429"/>
      <c r="F25" s="430"/>
      <c r="G25" s="430"/>
      <c r="H25" s="431"/>
      <c r="I25" s="429">
        <v>10</v>
      </c>
      <c r="J25" s="430"/>
      <c r="K25" s="430"/>
      <c r="L25" s="431"/>
      <c r="M25" s="423">
        <f t="shared" si="0"/>
        <v>0</v>
      </c>
      <c r="N25" s="424"/>
      <c r="O25" s="424"/>
      <c r="P25" s="425"/>
      <c r="Q25" s="426">
        <v>0.8</v>
      </c>
      <c r="R25" s="427"/>
      <c r="S25" s="427"/>
      <c r="T25" s="428"/>
      <c r="U25" s="440"/>
      <c r="V25" s="441"/>
      <c r="W25" s="441"/>
      <c r="X25" s="441"/>
      <c r="Y25" s="441"/>
      <c r="Z25" s="441"/>
      <c r="AA25" s="441"/>
      <c r="AB25" s="441"/>
      <c r="AC25" s="441"/>
      <c r="AD25" s="441"/>
      <c r="AE25" s="441"/>
      <c r="AF25" s="441"/>
      <c r="AG25" s="441"/>
      <c r="AH25" s="441"/>
      <c r="AI25" s="441"/>
      <c r="AJ25" s="441"/>
      <c r="AK25" s="441"/>
      <c r="AL25" s="441"/>
      <c r="AM25" s="441"/>
      <c r="AN25" s="441"/>
      <c r="AO25" s="442"/>
    </row>
    <row r="26" spans="1:45" ht="25.5" customHeight="1" x14ac:dyDescent="0.2">
      <c r="A26" s="420" t="s">
        <v>160</v>
      </c>
      <c r="B26" s="421"/>
      <c r="C26" s="421"/>
      <c r="D26" s="422"/>
      <c r="E26" s="429"/>
      <c r="F26" s="430"/>
      <c r="G26" s="430"/>
      <c r="H26" s="431"/>
      <c r="I26" s="429">
        <v>10</v>
      </c>
      <c r="J26" s="430"/>
      <c r="K26" s="430"/>
      <c r="L26" s="431"/>
      <c r="M26" s="423">
        <f t="shared" si="0"/>
        <v>0</v>
      </c>
      <c r="N26" s="424"/>
      <c r="O26" s="424"/>
      <c r="P26" s="425"/>
      <c r="Q26" s="426">
        <v>1</v>
      </c>
      <c r="R26" s="427"/>
      <c r="S26" s="427"/>
      <c r="T26" s="428"/>
      <c r="U26" s="440"/>
      <c r="V26" s="441"/>
      <c r="W26" s="441"/>
      <c r="X26" s="441"/>
      <c r="Y26" s="441"/>
      <c r="Z26" s="441"/>
      <c r="AA26" s="441"/>
      <c r="AB26" s="441"/>
      <c r="AC26" s="441"/>
      <c r="AD26" s="441"/>
      <c r="AE26" s="441"/>
      <c r="AF26" s="441"/>
      <c r="AG26" s="441"/>
      <c r="AH26" s="441"/>
      <c r="AI26" s="441"/>
      <c r="AJ26" s="441"/>
      <c r="AK26" s="441"/>
      <c r="AL26" s="441"/>
      <c r="AM26" s="441"/>
      <c r="AN26" s="441"/>
      <c r="AO26" s="442"/>
    </row>
    <row r="27" spans="1:45" ht="36" hidden="1" customHeight="1" x14ac:dyDescent="0.2">
      <c r="A27" s="432" t="s">
        <v>30</v>
      </c>
      <c r="B27" s="433"/>
      <c r="C27" s="433"/>
      <c r="D27" s="434"/>
      <c r="E27" s="429"/>
      <c r="F27" s="430"/>
      <c r="G27" s="430"/>
      <c r="H27" s="431"/>
      <c r="I27" s="429"/>
      <c r="J27" s="430"/>
      <c r="K27" s="430"/>
      <c r="L27" s="431"/>
      <c r="M27" s="423" t="e">
        <f t="shared" si="0"/>
        <v>#DIV/0!</v>
      </c>
      <c r="N27" s="424"/>
      <c r="O27" s="424"/>
      <c r="P27" s="425"/>
      <c r="Q27" s="426">
        <v>1</v>
      </c>
      <c r="R27" s="427"/>
      <c r="S27" s="427"/>
      <c r="T27" s="428"/>
      <c r="U27" s="440"/>
      <c r="V27" s="441"/>
      <c r="W27" s="441"/>
      <c r="X27" s="441"/>
      <c r="Y27" s="441"/>
      <c r="Z27" s="441"/>
      <c r="AA27" s="441"/>
      <c r="AB27" s="441"/>
      <c r="AC27" s="441"/>
      <c r="AD27" s="441"/>
      <c r="AE27" s="441"/>
      <c r="AF27" s="441"/>
      <c r="AG27" s="441"/>
      <c r="AH27" s="441"/>
      <c r="AI27" s="441"/>
      <c r="AJ27" s="441"/>
      <c r="AK27" s="441"/>
      <c r="AL27" s="441"/>
      <c r="AM27" s="441"/>
      <c r="AN27" s="441"/>
      <c r="AO27" s="442"/>
    </row>
    <row r="28" spans="1:45" ht="36" hidden="1" customHeight="1" x14ac:dyDescent="0.2">
      <c r="A28" s="432" t="s">
        <v>31</v>
      </c>
      <c r="B28" s="433"/>
      <c r="C28" s="433"/>
      <c r="D28" s="434"/>
      <c r="E28" s="429"/>
      <c r="F28" s="430"/>
      <c r="G28" s="430"/>
      <c r="H28" s="431"/>
      <c r="I28" s="429"/>
      <c r="J28" s="430"/>
      <c r="K28" s="430"/>
      <c r="L28" s="431"/>
      <c r="M28" s="423" t="e">
        <f t="shared" si="0"/>
        <v>#DIV/0!</v>
      </c>
      <c r="N28" s="424"/>
      <c r="O28" s="424"/>
      <c r="P28" s="425"/>
      <c r="Q28" s="426">
        <v>1</v>
      </c>
      <c r="R28" s="427"/>
      <c r="S28" s="427"/>
      <c r="T28" s="428"/>
      <c r="U28" s="440"/>
      <c r="V28" s="441"/>
      <c r="W28" s="441"/>
      <c r="X28" s="441"/>
      <c r="Y28" s="441"/>
      <c r="Z28" s="441"/>
      <c r="AA28" s="441"/>
      <c r="AB28" s="441"/>
      <c r="AC28" s="441"/>
      <c r="AD28" s="441"/>
      <c r="AE28" s="441"/>
      <c r="AF28" s="441"/>
      <c r="AG28" s="441"/>
      <c r="AH28" s="441"/>
      <c r="AI28" s="441"/>
      <c r="AJ28" s="441"/>
      <c r="AK28" s="441"/>
      <c r="AL28" s="441"/>
      <c r="AM28" s="441"/>
      <c r="AN28" s="441"/>
      <c r="AO28" s="442"/>
    </row>
    <row r="29" spans="1:45" ht="36" hidden="1" customHeight="1" x14ac:dyDescent="0.2">
      <c r="A29" s="432" t="s">
        <v>32</v>
      </c>
      <c r="B29" s="433"/>
      <c r="C29" s="433"/>
      <c r="D29" s="434"/>
      <c r="E29" s="429"/>
      <c r="F29" s="430"/>
      <c r="G29" s="430"/>
      <c r="H29" s="431"/>
      <c r="I29" s="429"/>
      <c r="J29" s="430"/>
      <c r="K29" s="430"/>
      <c r="L29" s="431"/>
      <c r="M29" s="423" t="e">
        <f t="shared" si="0"/>
        <v>#DIV/0!</v>
      </c>
      <c r="N29" s="424"/>
      <c r="O29" s="424"/>
      <c r="P29" s="425"/>
      <c r="Q29" s="426">
        <v>1</v>
      </c>
      <c r="R29" s="427"/>
      <c r="S29" s="427"/>
      <c r="T29" s="428"/>
      <c r="U29" s="440"/>
      <c r="V29" s="441"/>
      <c r="W29" s="441"/>
      <c r="X29" s="441"/>
      <c r="Y29" s="441"/>
      <c r="Z29" s="441"/>
      <c r="AA29" s="441"/>
      <c r="AB29" s="441"/>
      <c r="AC29" s="441"/>
      <c r="AD29" s="441"/>
      <c r="AE29" s="441"/>
      <c r="AF29" s="441"/>
      <c r="AG29" s="441"/>
      <c r="AH29" s="441"/>
      <c r="AI29" s="441"/>
      <c r="AJ29" s="441"/>
      <c r="AK29" s="441"/>
      <c r="AL29" s="441"/>
      <c r="AM29" s="441"/>
      <c r="AN29" s="441"/>
      <c r="AO29" s="442"/>
    </row>
    <row r="30" spans="1:45" ht="36" hidden="1" customHeight="1" x14ac:dyDescent="0.2">
      <c r="A30" s="432" t="s">
        <v>33</v>
      </c>
      <c r="B30" s="433"/>
      <c r="C30" s="433"/>
      <c r="D30" s="434"/>
      <c r="E30" s="429"/>
      <c r="F30" s="430"/>
      <c r="G30" s="430"/>
      <c r="H30" s="431"/>
      <c r="I30" s="429"/>
      <c r="J30" s="430"/>
      <c r="K30" s="430"/>
      <c r="L30" s="431"/>
      <c r="M30" s="423" t="e">
        <f t="shared" si="0"/>
        <v>#DIV/0!</v>
      </c>
      <c r="N30" s="424"/>
      <c r="O30" s="424"/>
      <c r="P30" s="425"/>
      <c r="Q30" s="426">
        <v>1</v>
      </c>
      <c r="R30" s="427"/>
      <c r="S30" s="427"/>
      <c r="T30" s="428"/>
      <c r="U30" s="440"/>
      <c r="V30" s="441"/>
      <c r="W30" s="441"/>
      <c r="X30" s="441"/>
      <c r="Y30" s="441"/>
      <c r="Z30" s="441"/>
      <c r="AA30" s="441"/>
      <c r="AB30" s="441"/>
      <c r="AC30" s="441"/>
      <c r="AD30" s="441"/>
      <c r="AE30" s="441"/>
      <c r="AF30" s="441"/>
      <c r="AG30" s="441"/>
      <c r="AH30" s="441"/>
      <c r="AI30" s="441"/>
      <c r="AJ30" s="441"/>
      <c r="AK30" s="441"/>
      <c r="AL30" s="441"/>
      <c r="AM30" s="441"/>
      <c r="AN30" s="441"/>
      <c r="AO30" s="442"/>
    </row>
    <row r="31" spans="1:45" ht="18" customHeight="1" x14ac:dyDescent="0.2">
      <c r="A31" s="438" t="s">
        <v>24</v>
      </c>
      <c r="B31" s="439"/>
      <c r="C31" s="439"/>
      <c r="D31" s="439"/>
      <c r="E31" s="439"/>
      <c r="F31" s="439"/>
      <c r="G31" s="439"/>
      <c r="H31" s="439"/>
      <c r="I31" s="439"/>
      <c r="J31" s="439"/>
      <c r="K31" s="439"/>
      <c r="L31" s="439"/>
      <c r="M31" s="439"/>
      <c r="N31" s="439"/>
      <c r="O31" s="439"/>
      <c r="P31" s="439"/>
      <c r="Q31" s="449">
        <v>0.6</v>
      </c>
      <c r="R31" s="450"/>
      <c r="S31" s="450"/>
      <c r="T31" s="451"/>
      <c r="U31" s="440"/>
      <c r="V31" s="441"/>
      <c r="W31" s="441"/>
      <c r="X31" s="441"/>
      <c r="Y31" s="441"/>
      <c r="Z31" s="441"/>
      <c r="AA31" s="441"/>
      <c r="AB31" s="441"/>
      <c r="AC31" s="441"/>
      <c r="AD31" s="441"/>
      <c r="AE31" s="441"/>
      <c r="AF31" s="441"/>
      <c r="AG31" s="441"/>
      <c r="AH31" s="441"/>
      <c r="AI31" s="441"/>
      <c r="AJ31" s="441"/>
      <c r="AK31" s="441"/>
      <c r="AL31" s="441"/>
      <c r="AM31" s="441"/>
      <c r="AN31" s="441"/>
      <c r="AO31" s="442"/>
      <c r="AS31" s="34" t="s">
        <v>34</v>
      </c>
    </row>
    <row r="32" spans="1:45" ht="18" customHeight="1" x14ac:dyDescent="0.2">
      <c r="A32" s="438" t="s">
        <v>20</v>
      </c>
      <c r="B32" s="439"/>
      <c r="C32" s="439"/>
      <c r="D32" s="439"/>
      <c r="E32" s="439"/>
      <c r="F32" s="439"/>
      <c r="G32" s="439"/>
      <c r="H32" s="439"/>
      <c r="I32" s="439"/>
      <c r="J32" s="439"/>
      <c r="K32" s="439"/>
      <c r="L32" s="439"/>
      <c r="M32" s="439"/>
      <c r="N32" s="439"/>
      <c r="O32" s="439"/>
      <c r="P32" s="439"/>
      <c r="Q32" s="446">
        <v>43100</v>
      </c>
      <c r="R32" s="447"/>
      <c r="S32" s="447"/>
      <c r="T32" s="448"/>
      <c r="U32" s="440"/>
      <c r="V32" s="441"/>
      <c r="W32" s="441"/>
      <c r="X32" s="441"/>
      <c r="Y32" s="441"/>
      <c r="Z32" s="441"/>
      <c r="AA32" s="441"/>
      <c r="AB32" s="441"/>
      <c r="AC32" s="441"/>
      <c r="AD32" s="441"/>
      <c r="AE32" s="441"/>
      <c r="AF32" s="441"/>
      <c r="AG32" s="441"/>
      <c r="AH32" s="441"/>
      <c r="AI32" s="441"/>
      <c r="AJ32" s="441"/>
      <c r="AK32" s="441"/>
      <c r="AL32" s="441"/>
      <c r="AM32" s="441"/>
      <c r="AN32" s="441"/>
      <c r="AO32" s="442"/>
    </row>
    <row r="33" spans="1:41" ht="18" customHeight="1" x14ac:dyDescent="0.2">
      <c r="A33" s="438" t="s">
        <v>23</v>
      </c>
      <c r="B33" s="439"/>
      <c r="C33" s="439"/>
      <c r="D33" s="439"/>
      <c r="E33" s="439"/>
      <c r="F33" s="439"/>
      <c r="G33" s="439"/>
      <c r="H33" s="439"/>
      <c r="I33" s="439"/>
      <c r="J33" s="439"/>
      <c r="K33" s="439"/>
      <c r="L33" s="439"/>
      <c r="M33" s="439"/>
      <c r="N33" s="439"/>
      <c r="O33" s="439"/>
      <c r="P33" s="439"/>
      <c r="Q33" s="449">
        <v>1</v>
      </c>
      <c r="R33" s="450"/>
      <c r="S33" s="450"/>
      <c r="T33" s="451"/>
      <c r="U33" s="443"/>
      <c r="V33" s="444"/>
      <c r="W33" s="444"/>
      <c r="X33" s="444"/>
      <c r="Y33" s="444"/>
      <c r="Z33" s="444"/>
      <c r="AA33" s="444"/>
      <c r="AB33" s="444"/>
      <c r="AC33" s="444"/>
      <c r="AD33" s="444"/>
      <c r="AE33" s="444"/>
      <c r="AF33" s="444"/>
      <c r="AG33" s="444"/>
      <c r="AH33" s="444"/>
      <c r="AI33" s="444"/>
      <c r="AJ33" s="444"/>
      <c r="AK33" s="444"/>
      <c r="AL33" s="444"/>
      <c r="AM33" s="444"/>
      <c r="AN33" s="444"/>
      <c r="AO33" s="445"/>
    </row>
    <row r="34" spans="1:41" ht="28.5" customHeight="1" x14ac:dyDescent="0.2">
      <c r="A34" s="452" t="s">
        <v>162</v>
      </c>
      <c r="B34" s="453"/>
      <c r="C34" s="453"/>
      <c r="D34" s="453"/>
      <c r="E34" s="453"/>
      <c r="F34" s="453"/>
      <c r="G34" s="453"/>
      <c r="H34" s="453"/>
      <c r="I34" s="453"/>
      <c r="J34" s="453"/>
      <c r="K34" s="453"/>
      <c r="L34" s="453"/>
      <c r="M34" s="453"/>
      <c r="N34" s="453"/>
      <c r="O34" s="453"/>
      <c r="P34" s="453"/>
      <c r="Q34" s="453"/>
      <c r="R34" s="453"/>
      <c r="S34" s="453"/>
      <c r="T34" s="454"/>
      <c r="U34" s="176" t="s">
        <v>89</v>
      </c>
      <c r="V34" s="177"/>
      <c r="W34" s="177"/>
      <c r="X34" s="177"/>
      <c r="Y34" s="177"/>
      <c r="Z34" s="177"/>
      <c r="AA34" s="177"/>
      <c r="AB34" s="177"/>
      <c r="AC34" s="177"/>
      <c r="AD34" s="177"/>
      <c r="AE34" s="177"/>
      <c r="AF34" s="177"/>
      <c r="AG34" s="177"/>
      <c r="AH34" s="177"/>
      <c r="AI34" s="177"/>
      <c r="AJ34" s="177"/>
      <c r="AK34" s="177"/>
      <c r="AL34" s="177"/>
      <c r="AM34" s="177"/>
      <c r="AN34" s="177"/>
      <c r="AO34" s="178"/>
    </row>
    <row r="35" spans="1:41" ht="52.5" customHeight="1" x14ac:dyDescent="0.2">
      <c r="A35" s="455"/>
      <c r="B35" s="456"/>
      <c r="C35" s="456"/>
      <c r="D35" s="456"/>
      <c r="E35" s="456"/>
      <c r="F35" s="456"/>
      <c r="G35" s="456"/>
      <c r="H35" s="456"/>
      <c r="I35" s="456"/>
      <c r="J35" s="456"/>
      <c r="K35" s="456"/>
      <c r="L35" s="456"/>
      <c r="M35" s="456"/>
      <c r="N35" s="456"/>
      <c r="O35" s="456"/>
      <c r="P35" s="456"/>
      <c r="Q35" s="456"/>
      <c r="R35" s="456"/>
      <c r="S35" s="456"/>
      <c r="T35" s="457"/>
      <c r="U35" s="179"/>
      <c r="V35" s="180"/>
      <c r="W35" s="180"/>
      <c r="X35" s="180"/>
      <c r="Y35" s="180"/>
      <c r="Z35" s="180"/>
      <c r="AA35" s="180"/>
      <c r="AB35" s="180"/>
      <c r="AC35" s="180"/>
      <c r="AD35" s="180"/>
      <c r="AE35" s="180"/>
      <c r="AF35" s="180"/>
      <c r="AG35" s="180"/>
      <c r="AH35" s="180"/>
      <c r="AI35" s="180"/>
      <c r="AJ35" s="180"/>
      <c r="AK35" s="180"/>
      <c r="AL35" s="180"/>
      <c r="AM35" s="180"/>
      <c r="AN35" s="180"/>
      <c r="AO35" s="181"/>
    </row>
    <row r="36" spans="1:41" ht="59.25" customHeight="1" x14ac:dyDescent="0.2">
      <c r="A36" s="455"/>
      <c r="B36" s="456"/>
      <c r="C36" s="456"/>
      <c r="D36" s="456"/>
      <c r="E36" s="456"/>
      <c r="F36" s="456"/>
      <c r="G36" s="456"/>
      <c r="H36" s="456"/>
      <c r="I36" s="456"/>
      <c r="J36" s="456"/>
      <c r="K36" s="456"/>
      <c r="L36" s="456"/>
      <c r="M36" s="456"/>
      <c r="N36" s="456"/>
      <c r="O36" s="456"/>
      <c r="P36" s="456"/>
      <c r="Q36" s="456"/>
      <c r="R36" s="456"/>
      <c r="S36" s="456"/>
      <c r="T36" s="457"/>
      <c r="U36" s="176" t="s">
        <v>90</v>
      </c>
      <c r="V36" s="177"/>
      <c r="W36" s="177"/>
      <c r="X36" s="177"/>
      <c r="Y36" s="177"/>
      <c r="Z36" s="177"/>
      <c r="AA36" s="177"/>
      <c r="AB36" s="177"/>
      <c r="AC36" s="177"/>
      <c r="AD36" s="177"/>
      <c r="AE36" s="177"/>
      <c r="AF36" s="177"/>
      <c r="AG36" s="177"/>
      <c r="AH36" s="177"/>
      <c r="AI36" s="177"/>
      <c r="AJ36" s="177"/>
      <c r="AK36" s="177"/>
      <c r="AL36" s="177"/>
      <c r="AM36" s="177"/>
      <c r="AN36" s="177"/>
      <c r="AO36" s="178"/>
    </row>
    <row r="37" spans="1:41" ht="71.25" customHeight="1" thickBot="1" x14ac:dyDescent="0.25">
      <c r="A37" s="458"/>
      <c r="B37" s="459"/>
      <c r="C37" s="459"/>
      <c r="D37" s="459"/>
      <c r="E37" s="459"/>
      <c r="F37" s="459"/>
      <c r="G37" s="459"/>
      <c r="H37" s="459"/>
      <c r="I37" s="459"/>
      <c r="J37" s="459"/>
      <c r="K37" s="459"/>
      <c r="L37" s="459"/>
      <c r="M37" s="459"/>
      <c r="N37" s="459"/>
      <c r="O37" s="459"/>
      <c r="P37" s="459"/>
      <c r="Q37" s="459"/>
      <c r="R37" s="459"/>
      <c r="S37" s="459"/>
      <c r="T37" s="460"/>
      <c r="U37" s="435"/>
      <c r="V37" s="436"/>
      <c r="W37" s="436"/>
      <c r="X37" s="436"/>
      <c r="Y37" s="436"/>
      <c r="Z37" s="436"/>
      <c r="AA37" s="436"/>
      <c r="AB37" s="436"/>
      <c r="AC37" s="436"/>
      <c r="AD37" s="436"/>
      <c r="AE37" s="436"/>
      <c r="AF37" s="436"/>
      <c r="AG37" s="436"/>
      <c r="AH37" s="436"/>
      <c r="AI37" s="436"/>
      <c r="AJ37" s="436"/>
      <c r="AK37" s="436"/>
      <c r="AL37" s="436"/>
      <c r="AM37" s="436"/>
      <c r="AN37" s="436"/>
      <c r="AO37" s="437"/>
    </row>
    <row r="38" spans="1:41" x14ac:dyDescent="0.2">
      <c r="A38" s="35"/>
      <c r="B38" s="35"/>
      <c r="C38" s="35"/>
      <c r="D38" s="35"/>
      <c r="E38" s="35"/>
      <c r="F38" s="35"/>
      <c r="G38" s="35"/>
      <c r="H38" s="35"/>
      <c r="I38" s="35"/>
      <c r="J38" s="35"/>
      <c r="K38" s="35"/>
      <c r="L38" s="35"/>
      <c r="M38" s="35"/>
      <c r="N38" s="35"/>
      <c r="O38" s="35"/>
      <c r="P38" s="35"/>
      <c r="Q38" s="35"/>
      <c r="R38" s="35"/>
      <c r="S38" s="35"/>
      <c r="T38" s="35"/>
      <c r="U38" s="35"/>
      <c r="V38" s="35"/>
      <c r="W38" s="35"/>
      <c r="X38" s="35"/>
      <c r="Y38" s="35"/>
      <c r="Z38" s="35"/>
      <c r="AA38" s="35"/>
      <c r="AB38" s="35"/>
      <c r="AC38" s="35"/>
      <c r="AD38" s="35"/>
      <c r="AE38" s="35"/>
      <c r="AF38" s="35"/>
      <c r="AG38" s="35"/>
      <c r="AH38" s="35"/>
      <c r="AI38" s="35"/>
      <c r="AJ38" s="35"/>
      <c r="AK38" s="35"/>
      <c r="AL38" s="35"/>
      <c r="AM38" s="35"/>
      <c r="AN38" s="35"/>
      <c r="AO38" s="35"/>
    </row>
    <row r="90" spans="1:1" x14ac:dyDescent="0.2">
      <c r="A90" s="22" t="s">
        <v>1</v>
      </c>
    </row>
    <row r="91" spans="1:1" x14ac:dyDescent="0.2">
      <c r="A91" s="22" t="s">
        <v>21</v>
      </c>
    </row>
    <row r="92" spans="1:1" x14ac:dyDescent="0.2">
      <c r="A92" s="22" t="s">
        <v>22</v>
      </c>
    </row>
  </sheetData>
  <mergeCells count="102">
    <mergeCell ref="U34:AO35"/>
    <mergeCell ref="U36:AO37"/>
    <mergeCell ref="A30:D30"/>
    <mergeCell ref="E30:H30"/>
    <mergeCell ref="I30:L30"/>
    <mergeCell ref="M30:P30"/>
    <mergeCell ref="Q30:T30"/>
    <mergeCell ref="A31:P31"/>
    <mergeCell ref="Q31:T31"/>
    <mergeCell ref="U23:AO33"/>
    <mergeCell ref="A32:P32"/>
    <mergeCell ref="Q32:T32"/>
    <mergeCell ref="A33:P33"/>
    <mergeCell ref="Q33:T33"/>
    <mergeCell ref="A34:T37"/>
    <mergeCell ref="A28:D28"/>
    <mergeCell ref="E28:H28"/>
    <mergeCell ref="I28:L28"/>
    <mergeCell ref="M28:P28"/>
    <mergeCell ref="Q28:T28"/>
    <mergeCell ref="A29:D29"/>
    <mergeCell ref="E29:H29"/>
    <mergeCell ref="I29:L29"/>
    <mergeCell ref="M29:P29"/>
    <mergeCell ref="Q29:T29"/>
    <mergeCell ref="A26:D26"/>
    <mergeCell ref="E26:H26"/>
    <mergeCell ref="I26:L26"/>
    <mergeCell ref="M26:P26"/>
    <mergeCell ref="Q26:T26"/>
    <mergeCell ref="A27:D27"/>
    <mergeCell ref="E27:H27"/>
    <mergeCell ref="I27:L27"/>
    <mergeCell ref="M27:P27"/>
    <mergeCell ref="Q27:T27"/>
    <mergeCell ref="Q24:T24"/>
    <mergeCell ref="A25:D25"/>
    <mergeCell ref="E25:H25"/>
    <mergeCell ref="I25:L25"/>
    <mergeCell ref="M25:P25"/>
    <mergeCell ref="Q25:T25"/>
    <mergeCell ref="A24:D24"/>
    <mergeCell ref="E24:H24"/>
    <mergeCell ref="I24:L24"/>
    <mergeCell ref="M24:P24"/>
    <mergeCell ref="A23:D23"/>
    <mergeCell ref="E23:H23"/>
    <mergeCell ref="I23:L23"/>
    <mergeCell ref="M23:P23"/>
    <mergeCell ref="Q23:T23"/>
    <mergeCell ref="U22:AO22"/>
    <mergeCell ref="H20:M20"/>
    <mergeCell ref="N20:T20"/>
    <mergeCell ref="AK20:AO20"/>
    <mergeCell ref="A21:G21"/>
    <mergeCell ref="H21:M21"/>
    <mergeCell ref="N21:T21"/>
    <mergeCell ref="AK21:AO21"/>
    <mergeCell ref="A22:D22"/>
    <mergeCell ref="E22:H22"/>
    <mergeCell ref="I22:L22"/>
    <mergeCell ref="M22:P22"/>
    <mergeCell ref="Q22:T22"/>
    <mergeCell ref="A17:T17"/>
    <mergeCell ref="U17:AJ17"/>
    <mergeCell ref="AK17:AO17"/>
    <mergeCell ref="G18:H18"/>
    <mergeCell ref="M18:N18"/>
    <mergeCell ref="P18:T18"/>
    <mergeCell ref="U18:AJ21"/>
    <mergeCell ref="AK18:AO19"/>
    <mergeCell ref="A19:T19"/>
    <mergeCell ref="A20:G20"/>
    <mergeCell ref="I18:K18"/>
    <mergeCell ref="E18:F18"/>
    <mergeCell ref="A18:C18"/>
    <mergeCell ref="A12:AO12"/>
    <mergeCell ref="A13:T14"/>
    <mergeCell ref="U13:AO14"/>
    <mergeCell ref="A15:O16"/>
    <mergeCell ref="P15:AC16"/>
    <mergeCell ref="AD15:AO16"/>
    <mergeCell ref="A9:C11"/>
    <mergeCell ref="D9:J9"/>
    <mergeCell ref="K9:AO9"/>
    <mergeCell ref="D10:J10"/>
    <mergeCell ref="K10:AO10"/>
    <mergeCell ref="D11:J11"/>
    <mergeCell ref="K11:AO11"/>
    <mergeCell ref="A6:C8"/>
    <mergeCell ref="D6:J6"/>
    <mergeCell ref="K6:AO6"/>
    <mergeCell ref="D7:J7"/>
    <mergeCell ref="K7:AO7"/>
    <mergeCell ref="D8:J8"/>
    <mergeCell ref="K8:AO8"/>
    <mergeCell ref="A5:AO5"/>
    <mergeCell ref="F1:AF4"/>
    <mergeCell ref="AG1:AO1"/>
    <mergeCell ref="AG2:AO2"/>
    <mergeCell ref="AG3:AO3"/>
    <mergeCell ref="AG4:AO4"/>
  </mergeCells>
  <conditionalFormatting sqref="M23:M30">
    <cfRule type="cellIs" dxfId="8" priority="2" stopIfTrue="1" operator="between">
      <formula>0.7</formula>
      <formula>0.9</formula>
    </cfRule>
    <cfRule type="cellIs" dxfId="7" priority="3" stopIfTrue="1" operator="lessThan">
      <formula>0.7</formula>
    </cfRule>
  </conditionalFormatting>
  <conditionalFormatting sqref="M23:P30">
    <cfRule type="cellIs" dxfId="6" priority="1" stopIfTrue="1" operator="greaterThanOrEqual">
      <formula>0.9</formula>
    </cfRule>
  </conditionalFormatting>
  <pageMargins left="0.7" right="0.7" top="0.75" bottom="0.75" header="0.3" footer="0.3"/>
  <pageSetup paperSize="9" scale="61" orientation="portrait" horizontalDpi="4294967295" verticalDpi="4294967295" r:id="rId1"/>
  <rowBreaks count="1" manualBreakCount="1">
    <brk id="37" max="16383"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sheetPr>
  <dimension ref="A1:AS89"/>
  <sheetViews>
    <sheetView topLeftCell="A10" zoomScaleNormal="100" zoomScaleSheetLayoutView="100" workbookViewId="0">
      <selection activeCell="A31" sqref="A31:T34"/>
    </sheetView>
  </sheetViews>
  <sheetFormatPr baseColWidth="10" defaultColWidth="3.140625" defaultRowHeight="12.75" x14ac:dyDescent="0.2"/>
  <cols>
    <col min="1" max="3" width="2.85546875" style="22" customWidth="1"/>
    <col min="4" max="4" width="5.28515625" style="22" customWidth="1"/>
    <col min="5" max="5" width="5.7109375" style="22" customWidth="1"/>
    <col min="6" max="6" width="4.5703125" style="22" customWidth="1"/>
    <col min="7" max="7" width="5.7109375" style="22" hidden="1" customWidth="1"/>
    <col min="8" max="9" width="3.140625" style="22"/>
    <col min="10" max="10" width="4" style="22" bestFit="1" customWidth="1"/>
    <col min="11" max="13" width="3.140625" style="22"/>
    <col min="14" max="14" width="4.7109375" style="22" bestFit="1" customWidth="1"/>
    <col min="15" max="16" width="3.140625" style="22"/>
    <col min="17" max="19" width="2.7109375" style="22" customWidth="1"/>
    <col min="20" max="20" width="4.28515625" style="22" customWidth="1"/>
    <col min="21" max="41" width="3.42578125" style="22" customWidth="1"/>
    <col min="42" max="44" width="3.140625" style="22"/>
    <col min="45" max="45" width="10.28515625" style="22" bestFit="1" customWidth="1"/>
    <col min="46" max="16384" width="3.140625" style="22"/>
  </cols>
  <sheetData>
    <row r="1" spans="1:41" ht="18" customHeight="1" x14ac:dyDescent="0.2">
      <c r="A1" s="19"/>
      <c r="B1" s="20"/>
      <c r="C1" s="20"/>
      <c r="D1" s="20"/>
      <c r="E1" s="21"/>
      <c r="F1" s="325" t="s">
        <v>40</v>
      </c>
      <c r="G1" s="326"/>
      <c r="H1" s="326"/>
      <c r="I1" s="326"/>
      <c r="J1" s="326"/>
      <c r="K1" s="326"/>
      <c r="L1" s="326"/>
      <c r="M1" s="326"/>
      <c r="N1" s="326"/>
      <c r="O1" s="326"/>
      <c r="P1" s="326"/>
      <c r="Q1" s="326"/>
      <c r="R1" s="326"/>
      <c r="S1" s="326"/>
      <c r="T1" s="326"/>
      <c r="U1" s="326"/>
      <c r="V1" s="326"/>
      <c r="W1" s="326"/>
      <c r="X1" s="326"/>
      <c r="Y1" s="326"/>
      <c r="Z1" s="326"/>
      <c r="AA1" s="326"/>
      <c r="AB1" s="326"/>
      <c r="AC1" s="326"/>
      <c r="AD1" s="326"/>
      <c r="AE1" s="326"/>
      <c r="AF1" s="327"/>
      <c r="AG1" s="334" t="s">
        <v>36</v>
      </c>
      <c r="AH1" s="335"/>
      <c r="AI1" s="335"/>
      <c r="AJ1" s="335"/>
      <c r="AK1" s="335"/>
      <c r="AL1" s="335"/>
      <c r="AM1" s="335"/>
      <c r="AN1" s="335"/>
      <c r="AO1" s="336"/>
    </row>
    <row r="2" spans="1:41" ht="18" customHeight="1" x14ac:dyDescent="0.2">
      <c r="A2" s="19"/>
      <c r="B2" s="20"/>
      <c r="C2" s="20"/>
      <c r="D2" s="20"/>
      <c r="E2" s="21"/>
      <c r="F2" s="328"/>
      <c r="G2" s="329"/>
      <c r="H2" s="329"/>
      <c r="I2" s="329"/>
      <c r="J2" s="329"/>
      <c r="K2" s="329"/>
      <c r="L2" s="329"/>
      <c r="M2" s="329"/>
      <c r="N2" s="329"/>
      <c r="O2" s="329"/>
      <c r="P2" s="329"/>
      <c r="Q2" s="329"/>
      <c r="R2" s="329"/>
      <c r="S2" s="329"/>
      <c r="T2" s="329"/>
      <c r="U2" s="329"/>
      <c r="V2" s="329"/>
      <c r="W2" s="329"/>
      <c r="X2" s="329"/>
      <c r="Y2" s="329"/>
      <c r="Z2" s="329"/>
      <c r="AA2" s="329"/>
      <c r="AB2" s="329"/>
      <c r="AC2" s="329"/>
      <c r="AD2" s="329"/>
      <c r="AE2" s="329"/>
      <c r="AF2" s="330"/>
      <c r="AG2" s="334" t="s">
        <v>39</v>
      </c>
      <c r="AH2" s="335"/>
      <c r="AI2" s="335"/>
      <c r="AJ2" s="335"/>
      <c r="AK2" s="335"/>
      <c r="AL2" s="335"/>
      <c r="AM2" s="335"/>
      <c r="AN2" s="335"/>
      <c r="AO2" s="336"/>
    </row>
    <row r="3" spans="1:41" ht="18" customHeight="1" x14ac:dyDescent="0.2">
      <c r="A3" s="19"/>
      <c r="B3" s="20"/>
      <c r="C3" s="20"/>
      <c r="D3" s="20"/>
      <c r="E3" s="21"/>
      <c r="F3" s="328"/>
      <c r="G3" s="329"/>
      <c r="H3" s="329"/>
      <c r="I3" s="329"/>
      <c r="J3" s="329"/>
      <c r="K3" s="329"/>
      <c r="L3" s="329"/>
      <c r="M3" s="329"/>
      <c r="N3" s="329"/>
      <c r="O3" s="329"/>
      <c r="P3" s="329"/>
      <c r="Q3" s="329"/>
      <c r="R3" s="329"/>
      <c r="S3" s="329"/>
      <c r="T3" s="329"/>
      <c r="U3" s="329"/>
      <c r="V3" s="329"/>
      <c r="W3" s="329"/>
      <c r="X3" s="329"/>
      <c r="Y3" s="329"/>
      <c r="Z3" s="329"/>
      <c r="AA3" s="329"/>
      <c r="AB3" s="329"/>
      <c r="AC3" s="329"/>
      <c r="AD3" s="329"/>
      <c r="AE3" s="329"/>
      <c r="AF3" s="330"/>
      <c r="AG3" s="334" t="s">
        <v>37</v>
      </c>
      <c r="AH3" s="335"/>
      <c r="AI3" s="335"/>
      <c r="AJ3" s="335"/>
      <c r="AK3" s="335"/>
      <c r="AL3" s="335"/>
      <c r="AM3" s="335"/>
      <c r="AN3" s="335"/>
      <c r="AO3" s="336"/>
    </row>
    <row r="4" spans="1:41" ht="18" customHeight="1" x14ac:dyDescent="0.2">
      <c r="A4" s="23"/>
      <c r="B4" s="24"/>
      <c r="C4" s="24"/>
      <c r="D4" s="24"/>
      <c r="E4" s="25"/>
      <c r="F4" s="331"/>
      <c r="G4" s="332"/>
      <c r="H4" s="332"/>
      <c r="I4" s="332"/>
      <c r="J4" s="332"/>
      <c r="K4" s="332"/>
      <c r="L4" s="332"/>
      <c r="M4" s="332"/>
      <c r="N4" s="332"/>
      <c r="O4" s="332"/>
      <c r="P4" s="332"/>
      <c r="Q4" s="332"/>
      <c r="R4" s="332"/>
      <c r="S4" s="332"/>
      <c r="T4" s="332"/>
      <c r="U4" s="332"/>
      <c r="V4" s="332"/>
      <c r="W4" s="332"/>
      <c r="X4" s="332"/>
      <c r="Y4" s="332"/>
      <c r="Z4" s="332"/>
      <c r="AA4" s="332"/>
      <c r="AB4" s="332"/>
      <c r="AC4" s="332"/>
      <c r="AD4" s="332"/>
      <c r="AE4" s="332"/>
      <c r="AF4" s="333"/>
      <c r="AG4" s="334" t="s">
        <v>38</v>
      </c>
      <c r="AH4" s="335"/>
      <c r="AI4" s="335"/>
      <c r="AJ4" s="335"/>
      <c r="AK4" s="335"/>
      <c r="AL4" s="335"/>
      <c r="AM4" s="335"/>
      <c r="AN4" s="335"/>
      <c r="AO4" s="336"/>
    </row>
    <row r="5" spans="1:41" ht="6.75" customHeight="1" x14ac:dyDescent="0.2">
      <c r="A5" s="322" t="s">
        <v>29</v>
      </c>
      <c r="B5" s="323"/>
      <c r="C5" s="323"/>
      <c r="D5" s="323"/>
      <c r="E5" s="323"/>
      <c r="F5" s="323"/>
      <c r="G5" s="323"/>
      <c r="H5" s="323"/>
      <c r="I5" s="323"/>
      <c r="J5" s="323"/>
      <c r="K5" s="323"/>
      <c r="L5" s="323"/>
      <c r="M5" s="323"/>
      <c r="N5" s="323"/>
      <c r="O5" s="323"/>
      <c r="P5" s="323"/>
      <c r="Q5" s="323"/>
      <c r="R5" s="323"/>
      <c r="S5" s="323"/>
      <c r="T5" s="323"/>
      <c r="U5" s="323"/>
      <c r="V5" s="323"/>
      <c r="W5" s="323"/>
      <c r="X5" s="323"/>
      <c r="Y5" s="323"/>
      <c r="Z5" s="323"/>
      <c r="AA5" s="323"/>
      <c r="AB5" s="323"/>
      <c r="AC5" s="323"/>
      <c r="AD5" s="323"/>
      <c r="AE5" s="323"/>
      <c r="AF5" s="323"/>
      <c r="AG5" s="323"/>
      <c r="AH5" s="323"/>
      <c r="AI5" s="323"/>
      <c r="AJ5" s="323"/>
      <c r="AK5" s="323"/>
      <c r="AL5" s="323"/>
      <c r="AM5" s="323"/>
      <c r="AN5" s="323"/>
      <c r="AO5" s="324"/>
    </row>
    <row r="6" spans="1:41" x14ac:dyDescent="0.2">
      <c r="A6" s="337" t="s">
        <v>0</v>
      </c>
      <c r="B6" s="326"/>
      <c r="C6" s="327"/>
      <c r="D6" s="340" t="s">
        <v>1</v>
      </c>
      <c r="E6" s="340"/>
      <c r="F6" s="340"/>
      <c r="G6" s="340"/>
      <c r="H6" s="340"/>
      <c r="I6" s="340"/>
      <c r="J6" s="340"/>
      <c r="K6" s="341" t="s">
        <v>41</v>
      </c>
      <c r="L6" s="342"/>
      <c r="M6" s="342"/>
      <c r="N6" s="342"/>
      <c r="O6" s="342"/>
      <c r="P6" s="342"/>
      <c r="Q6" s="342"/>
      <c r="R6" s="342"/>
      <c r="S6" s="342"/>
      <c r="T6" s="342"/>
      <c r="U6" s="342"/>
      <c r="V6" s="342"/>
      <c r="W6" s="342"/>
      <c r="X6" s="342"/>
      <c r="Y6" s="342"/>
      <c r="Z6" s="342"/>
      <c r="AA6" s="342"/>
      <c r="AB6" s="342"/>
      <c r="AC6" s="342"/>
      <c r="AD6" s="342"/>
      <c r="AE6" s="342"/>
      <c r="AF6" s="342"/>
      <c r="AG6" s="342"/>
      <c r="AH6" s="342"/>
      <c r="AI6" s="342"/>
      <c r="AJ6" s="342"/>
      <c r="AK6" s="342"/>
      <c r="AL6" s="342"/>
      <c r="AM6" s="342"/>
      <c r="AN6" s="342"/>
      <c r="AO6" s="343"/>
    </row>
    <row r="7" spans="1:41" x14ac:dyDescent="0.2">
      <c r="A7" s="338"/>
      <c r="B7" s="329"/>
      <c r="C7" s="330"/>
      <c r="D7" s="340" t="s">
        <v>21</v>
      </c>
      <c r="E7" s="340"/>
      <c r="F7" s="340"/>
      <c r="G7" s="340"/>
      <c r="H7" s="340"/>
      <c r="I7" s="340"/>
      <c r="J7" s="340"/>
      <c r="K7" s="341" t="s">
        <v>42</v>
      </c>
      <c r="L7" s="342"/>
      <c r="M7" s="342"/>
      <c r="N7" s="342"/>
      <c r="O7" s="342"/>
      <c r="P7" s="342"/>
      <c r="Q7" s="342"/>
      <c r="R7" s="342"/>
      <c r="S7" s="342"/>
      <c r="T7" s="342"/>
      <c r="U7" s="342"/>
      <c r="V7" s="342"/>
      <c r="W7" s="342"/>
      <c r="X7" s="342"/>
      <c r="Y7" s="342"/>
      <c r="Z7" s="342"/>
      <c r="AA7" s="342"/>
      <c r="AB7" s="342"/>
      <c r="AC7" s="342"/>
      <c r="AD7" s="342"/>
      <c r="AE7" s="342"/>
      <c r="AF7" s="342"/>
      <c r="AG7" s="342"/>
      <c r="AH7" s="342"/>
      <c r="AI7" s="342"/>
      <c r="AJ7" s="342"/>
      <c r="AK7" s="342"/>
      <c r="AL7" s="342"/>
      <c r="AM7" s="342"/>
      <c r="AN7" s="342"/>
      <c r="AO7" s="343"/>
    </row>
    <row r="8" spans="1:41" x14ac:dyDescent="0.2">
      <c r="A8" s="339"/>
      <c r="B8" s="332"/>
      <c r="C8" s="333"/>
      <c r="D8" s="344" t="s">
        <v>35</v>
      </c>
      <c r="E8" s="345"/>
      <c r="F8" s="345"/>
      <c r="G8" s="345"/>
      <c r="H8" s="345"/>
      <c r="I8" s="345"/>
      <c r="J8" s="346"/>
      <c r="K8" s="341" t="s">
        <v>60</v>
      </c>
      <c r="L8" s="342"/>
      <c r="M8" s="342"/>
      <c r="N8" s="342"/>
      <c r="O8" s="342"/>
      <c r="P8" s="342"/>
      <c r="Q8" s="342"/>
      <c r="R8" s="342"/>
      <c r="S8" s="342"/>
      <c r="T8" s="342"/>
      <c r="U8" s="342"/>
      <c r="V8" s="342"/>
      <c r="W8" s="342"/>
      <c r="X8" s="342"/>
      <c r="Y8" s="342"/>
      <c r="Z8" s="342"/>
      <c r="AA8" s="342"/>
      <c r="AB8" s="342"/>
      <c r="AC8" s="342"/>
      <c r="AD8" s="342"/>
      <c r="AE8" s="342"/>
      <c r="AF8" s="342"/>
      <c r="AG8" s="342"/>
      <c r="AH8" s="342"/>
      <c r="AI8" s="342"/>
      <c r="AJ8" s="342"/>
      <c r="AK8" s="342"/>
      <c r="AL8" s="342"/>
      <c r="AM8" s="342"/>
      <c r="AN8" s="342"/>
      <c r="AO8" s="343"/>
    </row>
    <row r="9" spans="1:41" ht="45.75" customHeight="1" x14ac:dyDescent="0.2">
      <c r="A9" s="347" t="s">
        <v>28</v>
      </c>
      <c r="B9" s="347"/>
      <c r="C9" s="347"/>
      <c r="D9" s="340" t="s">
        <v>1</v>
      </c>
      <c r="E9" s="340"/>
      <c r="F9" s="340"/>
      <c r="G9" s="340"/>
      <c r="H9" s="340"/>
      <c r="I9" s="340"/>
      <c r="J9" s="340"/>
      <c r="K9" s="348" t="s">
        <v>43</v>
      </c>
      <c r="L9" s="349"/>
      <c r="M9" s="349"/>
      <c r="N9" s="349"/>
      <c r="O9" s="349"/>
      <c r="P9" s="349"/>
      <c r="Q9" s="349"/>
      <c r="R9" s="349"/>
      <c r="S9" s="349"/>
      <c r="T9" s="349"/>
      <c r="U9" s="349"/>
      <c r="V9" s="349"/>
      <c r="W9" s="349"/>
      <c r="X9" s="349"/>
      <c r="Y9" s="349"/>
      <c r="Z9" s="349"/>
      <c r="AA9" s="349"/>
      <c r="AB9" s="349"/>
      <c r="AC9" s="349"/>
      <c r="AD9" s="349"/>
      <c r="AE9" s="349"/>
      <c r="AF9" s="349"/>
      <c r="AG9" s="349"/>
      <c r="AH9" s="349"/>
      <c r="AI9" s="349"/>
      <c r="AJ9" s="349"/>
      <c r="AK9" s="349"/>
      <c r="AL9" s="349"/>
      <c r="AM9" s="349"/>
      <c r="AN9" s="349"/>
      <c r="AO9" s="349"/>
    </row>
    <row r="10" spans="1:41" ht="15.75" customHeight="1" x14ac:dyDescent="0.2">
      <c r="A10" s="347"/>
      <c r="B10" s="347"/>
      <c r="C10" s="347"/>
      <c r="D10" s="340" t="s">
        <v>21</v>
      </c>
      <c r="E10" s="340"/>
      <c r="F10" s="340"/>
      <c r="G10" s="340"/>
      <c r="H10" s="340"/>
      <c r="I10" s="340"/>
      <c r="J10" s="340"/>
      <c r="K10" s="348" t="s">
        <v>42</v>
      </c>
      <c r="L10" s="348"/>
      <c r="M10" s="348"/>
      <c r="N10" s="348"/>
      <c r="O10" s="348"/>
      <c r="P10" s="348"/>
      <c r="Q10" s="348"/>
      <c r="R10" s="348"/>
      <c r="S10" s="348"/>
      <c r="T10" s="348"/>
      <c r="U10" s="348"/>
      <c r="V10" s="348"/>
      <c r="W10" s="348"/>
      <c r="X10" s="348"/>
      <c r="Y10" s="348"/>
      <c r="Z10" s="348"/>
      <c r="AA10" s="348"/>
      <c r="AB10" s="348"/>
      <c r="AC10" s="348"/>
      <c r="AD10" s="348"/>
      <c r="AE10" s="348"/>
      <c r="AF10" s="348"/>
      <c r="AG10" s="348"/>
      <c r="AH10" s="348"/>
      <c r="AI10" s="348"/>
      <c r="AJ10" s="348"/>
      <c r="AK10" s="348"/>
      <c r="AL10" s="348"/>
      <c r="AM10" s="348"/>
      <c r="AN10" s="348"/>
      <c r="AO10" s="348"/>
    </row>
    <row r="11" spans="1:41" ht="39" customHeight="1" x14ac:dyDescent="0.2">
      <c r="A11" s="347"/>
      <c r="B11" s="347"/>
      <c r="C11" s="347"/>
      <c r="D11" s="340" t="s">
        <v>35</v>
      </c>
      <c r="E11" s="340"/>
      <c r="F11" s="340"/>
      <c r="G11" s="340"/>
      <c r="H11" s="340"/>
      <c r="I11" s="340"/>
      <c r="J11" s="340"/>
      <c r="K11" s="348" t="s">
        <v>61</v>
      </c>
      <c r="L11" s="348"/>
      <c r="M11" s="348"/>
      <c r="N11" s="348"/>
      <c r="O11" s="348"/>
      <c r="P11" s="348"/>
      <c r="Q11" s="348"/>
      <c r="R11" s="348"/>
      <c r="S11" s="348"/>
      <c r="T11" s="348"/>
      <c r="U11" s="348"/>
      <c r="V11" s="348"/>
      <c r="W11" s="348"/>
      <c r="X11" s="348"/>
      <c r="Y11" s="348"/>
      <c r="Z11" s="348"/>
      <c r="AA11" s="348"/>
      <c r="AB11" s="348"/>
      <c r="AC11" s="348"/>
      <c r="AD11" s="348"/>
      <c r="AE11" s="348"/>
      <c r="AF11" s="348"/>
      <c r="AG11" s="348"/>
      <c r="AH11" s="348"/>
      <c r="AI11" s="348"/>
      <c r="AJ11" s="348"/>
      <c r="AK11" s="348"/>
      <c r="AL11" s="348"/>
      <c r="AM11" s="348"/>
      <c r="AN11" s="348"/>
      <c r="AO11" s="348"/>
    </row>
    <row r="12" spans="1:41" ht="49.5" customHeight="1" x14ac:dyDescent="0.2">
      <c r="A12" s="350" t="s">
        <v>81</v>
      </c>
      <c r="B12" s="351"/>
      <c r="C12" s="351"/>
      <c r="D12" s="351"/>
      <c r="E12" s="351"/>
      <c r="F12" s="351"/>
      <c r="G12" s="351"/>
      <c r="H12" s="351"/>
      <c r="I12" s="351"/>
      <c r="J12" s="351"/>
      <c r="K12" s="351"/>
      <c r="L12" s="351"/>
      <c r="M12" s="351"/>
      <c r="N12" s="351"/>
      <c r="O12" s="351"/>
      <c r="P12" s="351"/>
      <c r="Q12" s="351"/>
      <c r="R12" s="351"/>
      <c r="S12" s="351"/>
      <c r="T12" s="351"/>
      <c r="U12" s="351"/>
      <c r="V12" s="351"/>
      <c r="W12" s="351"/>
      <c r="X12" s="351"/>
      <c r="Y12" s="351"/>
      <c r="Z12" s="351"/>
      <c r="AA12" s="351"/>
      <c r="AB12" s="351"/>
      <c r="AC12" s="351"/>
      <c r="AD12" s="351"/>
      <c r="AE12" s="351"/>
      <c r="AF12" s="351"/>
      <c r="AG12" s="351"/>
      <c r="AH12" s="351"/>
      <c r="AI12" s="351"/>
      <c r="AJ12" s="351"/>
      <c r="AK12" s="351"/>
      <c r="AL12" s="351"/>
      <c r="AM12" s="351"/>
      <c r="AN12" s="351"/>
      <c r="AO12" s="352"/>
    </row>
    <row r="13" spans="1:41" ht="20.25" customHeight="1" x14ac:dyDescent="0.2">
      <c r="A13" s="353" t="s">
        <v>91</v>
      </c>
      <c r="B13" s="354"/>
      <c r="C13" s="354"/>
      <c r="D13" s="354"/>
      <c r="E13" s="354"/>
      <c r="F13" s="354"/>
      <c r="G13" s="354"/>
      <c r="H13" s="354"/>
      <c r="I13" s="354"/>
      <c r="J13" s="354"/>
      <c r="K13" s="354"/>
      <c r="L13" s="354"/>
      <c r="M13" s="354"/>
      <c r="N13" s="354"/>
      <c r="O13" s="354"/>
      <c r="P13" s="354"/>
      <c r="Q13" s="354"/>
      <c r="R13" s="354"/>
      <c r="S13" s="354"/>
      <c r="T13" s="355"/>
      <c r="U13" s="359" t="s">
        <v>92</v>
      </c>
      <c r="V13" s="360"/>
      <c r="W13" s="360"/>
      <c r="X13" s="360"/>
      <c r="Y13" s="360"/>
      <c r="Z13" s="360"/>
      <c r="AA13" s="360"/>
      <c r="AB13" s="360"/>
      <c r="AC13" s="360"/>
      <c r="AD13" s="360"/>
      <c r="AE13" s="360"/>
      <c r="AF13" s="360"/>
      <c r="AG13" s="360"/>
      <c r="AH13" s="360"/>
      <c r="AI13" s="360"/>
      <c r="AJ13" s="360"/>
      <c r="AK13" s="360"/>
      <c r="AL13" s="360"/>
      <c r="AM13" s="360"/>
      <c r="AN13" s="360"/>
      <c r="AO13" s="361"/>
    </row>
    <row r="14" spans="1:41" ht="18" customHeight="1" x14ac:dyDescent="0.2">
      <c r="A14" s="356"/>
      <c r="B14" s="357"/>
      <c r="C14" s="357"/>
      <c r="D14" s="357"/>
      <c r="E14" s="357"/>
      <c r="F14" s="357"/>
      <c r="G14" s="357"/>
      <c r="H14" s="357"/>
      <c r="I14" s="357"/>
      <c r="J14" s="357"/>
      <c r="K14" s="357"/>
      <c r="L14" s="357"/>
      <c r="M14" s="357"/>
      <c r="N14" s="357"/>
      <c r="O14" s="357"/>
      <c r="P14" s="357"/>
      <c r="Q14" s="357"/>
      <c r="R14" s="357"/>
      <c r="S14" s="357"/>
      <c r="T14" s="358"/>
      <c r="U14" s="362"/>
      <c r="V14" s="363"/>
      <c r="W14" s="363"/>
      <c r="X14" s="363"/>
      <c r="Y14" s="363"/>
      <c r="Z14" s="363"/>
      <c r="AA14" s="363"/>
      <c r="AB14" s="363"/>
      <c r="AC14" s="363"/>
      <c r="AD14" s="363"/>
      <c r="AE14" s="363"/>
      <c r="AF14" s="363"/>
      <c r="AG14" s="363"/>
      <c r="AH14" s="363"/>
      <c r="AI14" s="363"/>
      <c r="AJ14" s="363"/>
      <c r="AK14" s="363"/>
      <c r="AL14" s="363"/>
      <c r="AM14" s="363"/>
      <c r="AN14" s="363"/>
      <c r="AO14" s="364"/>
    </row>
    <row r="15" spans="1:41" ht="26.25" customHeight="1" x14ac:dyDescent="0.2">
      <c r="A15" s="462" t="s">
        <v>151</v>
      </c>
      <c r="B15" s="463"/>
      <c r="C15" s="463"/>
      <c r="D15" s="463"/>
      <c r="E15" s="463"/>
      <c r="F15" s="463"/>
      <c r="G15" s="463"/>
      <c r="H15" s="463"/>
      <c r="I15" s="463"/>
      <c r="J15" s="463"/>
      <c r="K15" s="463"/>
      <c r="L15" s="463"/>
      <c r="M15" s="463"/>
      <c r="N15" s="463"/>
      <c r="O15" s="463"/>
      <c r="P15" s="466" t="s">
        <v>93</v>
      </c>
      <c r="Q15" s="467"/>
      <c r="R15" s="467"/>
      <c r="S15" s="467"/>
      <c r="T15" s="467"/>
      <c r="U15" s="467"/>
      <c r="V15" s="467"/>
      <c r="W15" s="467"/>
      <c r="X15" s="467"/>
      <c r="Y15" s="467"/>
      <c r="Z15" s="467"/>
      <c r="AA15" s="467"/>
      <c r="AB15" s="467"/>
      <c r="AC15" s="468"/>
      <c r="AD15" s="316" t="s">
        <v>94</v>
      </c>
      <c r="AE15" s="317"/>
      <c r="AF15" s="317"/>
      <c r="AG15" s="317"/>
      <c r="AH15" s="317"/>
      <c r="AI15" s="317"/>
      <c r="AJ15" s="317"/>
      <c r="AK15" s="317"/>
      <c r="AL15" s="317"/>
      <c r="AM15" s="317"/>
      <c r="AN15" s="317"/>
      <c r="AO15" s="472"/>
    </row>
    <row r="16" spans="1:41" ht="32.25" customHeight="1" x14ac:dyDescent="0.2">
      <c r="A16" s="464"/>
      <c r="B16" s="465"/>
      <c r="C16" s="465"/>
      <c r="D16" s="465"/>
      <c r="E16" s="465"/>
      <c r="F16" s="465"/>
      <c r="G16" s="465"/>
      <c r="H16" s="465"/>
      <c r="I16" s="465"/>
      <c r="J16" s="465"/>
      <c r="K16" s="465"/>
      <c r="L16" s="465"/>
      <c r="M16" s="465"/>
      <c r="N16" s="465"/>
      <c r="O16" s="465"/>
      <c r="P16" s="469"/>
      <c r="Q16" s="470"/>
      <c r="R16" s="470"/>
      <c r="S16" s="470"/>
      <c r="T16" s="470"/>
      <c r="U16" s="470"/>
      <c r="V16" s="470"/>
      <c r="W16" s="470"/>
      <c r="X16" s="470"/>
      <c r="Y16" s="470"/>
      <c r="Z16" s="470"/>
      <c r="AA16" s="470"/>
      <c r="AB16" s="470"/>
      <c r="AC16" s="471"/>
      <c r="AD16" s="319"/>
      <c r="AE16" s="320"/>
      <c r="AF16" s="320"/>
      <c r="AG16" s="320"/>
      <c r="AH16" s="320"/>
      <c r="AI16" s="320"/>
      <c r="AJ16" s="320"/>
      <c r="AK16" s="320"/>
      <c r="AL16" s="320"/>
      <c r="AM16" s="320"/>
      <c r="AN16" s="320"/>
      <c r="AO16" s="473"/>
    </row>
    <row r="17" spans="1:45" x14ac:dyDescent="0.2">
      <c r="A17" s="381" t="s">
        <v>2</v>
      </c>
      <c r="B17" s="382"/>
      <c r="C17" s="382"/>
      <c r="D17" s="382"/>
      <c r="E17" s="382"/>
      <c r="F17" s="382"/>
      <c r="G17" s="382"/>
      <c r="H17" s="382"/>
      <c r="I17" s="382"/>
      <c r="J17" s="382"/>
      <c r="K17" s="382"/>
      <c r="L17" s="382"/>
      <c r="M17" s="382"/>
      <c r="N17" s="382"/>
      <c r="O17" s="382"/>
      <c r="P17" s="382"/>
      <c r="Q17" s="382"/>
      <c r="R17" s="382"/>
      <c r="S17" s="382"/>
      <c r="T17" s="382"/>
      <c r="U17" s="382" t="s">
        <v>3</v>
      </c>
      <c r="V17" s="382"/>
      <c r="W17" s="382"/>
      <c r="X17" s="382"/>
      <c r="Y17" s="382"/>
      <c r="Z17" s="382"/>
      <c r="AA17" s="382"/>
      <c r="AB17" s="382"/>
      <c r="AC17" s="382"/>
      <c r="AD17" s="382"/>
      <c r="AE17" s="382"/>
      <c r="AF17" s="382"/>
      <c r="AG17" s="382"/>
      <c r="AH17" s="382"/>
      <c r="AI17" s="382"/>
      <c r="AJ17" s="382"/>
      <c r="AK17" s="382" t="s">
        <v>4</v>
      </c>
      <c r="AL17" s="382"/>
      <c r="AM17" s="382"/>
      <c r="AN17" s="382"/>
      <c r="AO17" s="383"/>
    </row>
    <row r="18" spans="1:45" ht="18" customHeight="1" x14ac:dyDescent="0.2">
      <c r="A18" s="26" t="s">
        <v>5</v>
      </c>
      <c r="B18" s="27"/>
      <c r="C18" s="27"/>
      <c r="D18" s="28"/>
      <c r="E18" s="27" t="s">
        <v>6</v>
      </c>
      <c r="F18" s="27"/>
      <c r="G18" s="384" t="s">
        <v>45</v>
      </c>
      <c r="H18" s="385"/>
      <c r="I18" s="29" t="s">
        <v>7</v>
      </c>
      <c r="J18" s="30"/>
      <c r="K18" s="31"/>
      <c r="L18" s="32"/>
      <c r="M18" s="384" t="s">
        <v>8</v>
      </c>
      <c r="N18" s="385"/>
      <c r="O18" s="27"/>
      <c r="P18" s="386" t="s">
        <v>27</v>
      </c>
      <c r="Q18" s="386"/>
      <c r="R18" s="386"/>
      <c r="S18" s="386"/>
      <c r="T18" s="386"/>
      <c r="U18" s="387" t="s">
        <v>165</v>
      </c>
      <c r="V18" s="388"/>
      <c r="W18" s="388"/>
      <c r="X18" s="388"/>
      <c r="Y18" s="388"/>
      <c r="Z18" s="388"/>
      <c r="AA18" s="388"/>
      <c r="AB18" s="388"/>
      <c r="AC18" s="388"/>
      <c r="AD18" s="388"/>
      <c r="AE18" s="388"/>
      <c r="AF18" s="388"/>
      <c r="AG18" s="388"/>
      <c r="AH18" s="388"/>
      <c r="AI18" s="388"/>
      <c r="AJ18" s="389"/>
      <c r="AK18" s="387" t="s">
        <v>71</v>
      </c>
      <c r="AL18" s="396"/>
      <c r="AM18" s="396"/>
      <c r="AN18" s="396"/>
      <c r="AO18" s="397"/>
    </row>
    <row r="19" spans="1:45" x14ac:dyDescent="0.2">
      <c r="A19" s="381" t="s">
        <v>9</v>
      </c>
      <c r="B19" s="382"/>
      <c r="C19" s="382"/>
      <c r="D19" s="382"/>
      <c r="E19" s="382"/>
      <c r="F19" s="382"/>
      <c r="G19" s="382"/>
      <c r="H19" s="382"/>
      <c r="I19" s="382"/>
      <c r="J19" s="382"/>
      <c r="K19" s="382"/>
      <c r="L19" s="382"/>
      <c r="M19" s="382"/>
      <c r="N19" s="382"/>
      <c r="O19" s="382"/>
      <c r="P19" s="382"/>
      <c r="Q19" s="382"/>
      <c r="R19" s="382"/>
      <c r="S19" s="382"/>
      <c r="T19" s="382"/>
      <c r="U19" s="390"/>
      <c r="V19" s="391"/>
      <c r="W19" s="391"/>
      <c r="X19" s="391"/>
      <c r="Y19" s="391"/>
      <c r="Z19" s="391"/>
      <c r="AA19" s="391"/>
      <c r="AB19" s="391"/>
      <c r="AC19" s="391"/>
      <c r="AD19" s="391"/>
      <c r="AE19" s="391"/>
      <c r="AF19" s="391"/>
      <c r="AG19" s="391"/>
      <c r="AH19" s="391"/>
      <c r="AI19" s="391"/>
      <c r="AJ19" s="392"/>
      <c r="AK19" s="398"/>
      <c r="AL19" s="399"/>
      <c r="AM19" s="399"/>
      <c r="AN19" s="399"/>
      <c r="AO19" s="400"/>
    </row>
    <row r="20" spans="1:45" x14ac:dyDescent="0.2">
      <c r="A20" s="401" t="s">
        <v>11</v>
      </c>
      <c r="B20" s="402"/>
      <c r="C20" s="402"/>
      <c r="D20" s="402"/>
      <c r="E20" s="402"/>
      <c r="F20" s="402"/>
      <c r="G20" s="402"/>
      <c r="H20" s="403" t="s">
        <v>12</v>
      </c>
      <c r="I20" s="403"/>
      <c r="J20" s="403"/>
      <c r="K20" s="403"/>
      <c r="L20" s="403"/>
      <c r="M20" s="403"/>
      <c r="N20" s="404" t="s">
        <v>13</v>
      </c>
      <c r="O20" s="404"/>
      <c r="P20" s="404"/>
      <c r="Q20" s="404"/>
      <c r="R20" s="404"/>
      <c r="S20" s="404"/>
      <c r="T20" s="404"/>
      <c r="U20" s="390"/>
      <c r="V20" s="391"/>
      <c r="W20" s="391"/>
      <c r="X20" s="391"/>
      <c r="Y20" s="391"/>
      <c r="Z20" s="391"/>
      <c r="AA20" s="391"/>
      <c r="AB20" s="391"/>
      <c r="AC20" s="391"/>
      <c r="AD20" s="391"/>
      <c r="AE20" s="391"/>
      <c r="AF20" s="391"/>
      <c r="AG20" s="391"/>
      <c r="AH20" s="391"/>
      <c r="AI20" s="391"/>
      <c r="AJ20" s="392"/>
      <c r="AK20" s="405" t="s">
        <v>10</v>
      </c>
      <c r="AL20" s="405"/>
      <c r="AM20" s="405"/>
      <c r="AN20" s="405"/>
      <c r="AO20" s="406"/>
    </row>
    <row r="21" spans="1:45" ht="27" customHeight="1" x14ac:dyDescent="0.2">
      <c r="A21" s="407" t="s">
        <v>137</v>
      </c>
      <c r="B21" s="408"/>
      <c r="C21" s="408"/>
      <c r="D21" s="408"/>
      <c r="E21" s="408"/>
      <c r="F21" s="408"/>
      <c r="G21" s="409"/>
      <c r="H21" s="410" t="s">
        <v>26</v>
      </c>
      <c r="I21" s="411"/>
      <c r="J21" s="411"/>
      <c r="K21" s="411"/>
      <c r="L21" s="411"/>
      <c r="M21" s="412"/>
      <c r="N21" s="413" t="s">
        <v>25</v>
      </c>
      <c r="O21" s="414"/>
      <c r="P21" s="414"/>
      <c r="Q21" s="414"/>
      <c r="R21" s="414"/>
      <c r="S21" s="414"/>
      <c r="T21" s="415"/>
      <c r="U21" s="393"/>
      <c r="V21" s="394"/>
      <c r="W21" s="394"/>
      <c r="X21" s="394"/>
      <c r="Y21" s="394"/>
      <c r="Z21" s="394"/>
      <c r="AA21" s="394"/>
      <c r="AB21" s="394"/>
      <c r="AC21" s="394"/>
      <c r="AD21" s="394"/>
      <c r="AE21" s="394"/>
      <c r="AF21" s="394"/>
      <c r="AG21" s="394"/>
      <c r="AH21" s="394"/>
      <c r="AI21" s="394"/>
      <c r="AJ21" s="395"/>
      <c r="AK21" s="235" t="s">
        <v>57</v>
      </c>
      <c r="AL21" s="236"/>
      <c r="AM21" s="236"/>
      <c r="AN21" s="236"/>
      <c r="AO21" s="237"/>
    </row>
    <row r="22" spans="1:45" x14ac:dyDescent="0.2">
      <c r="A22" s="416" t="s">
        <v>14</v>
      </c>
      <c r="B22" s="417"/>
      <c r="C22" s="417"/>
      <c r="D22" s="418"/>
      <c r="E22" s="382" t="s">
        <v>15</v>
      </c>
      <c r="F22" s="382"/>
      <c r="G22" s="382"/>
      <c r="H22" s="382"/>
      <c r="I22" s="382" t="s">
        <v>16</v>
      </c>
      <c r="J22" s="382"/>
      <c r="K22" s="382"/>
      <c r="L22" s="382"/>
      <c r="M22" s="341" t="s">
        <v>17</v>
      </c>
      <c r="N22" s="342"/>
      <c r="O22" s="342"/>
      <c r="P22" s="419"/>
      <c r="Q22" s="341" t="s">
        <v>18</v>
      </c>
      <c r="R22" s="342"/>
      <c r="S22" s="342"/>
      <c r="T22" s="419"/>
      <c r="U22" s="382" t="s">
        <v>19</v>
      </c>
      <c r="V22" s="382"/>
      <c r="W22" s="382"/>
      <c r="X22" s="382"/>
      <c r="Y22" s="382"/>
      <c r="Z22" s="382"/>
      <c r="AA22" s="382"/>
      <c r="AB22" s="382"/>
      <c r="AC22" s="382"/>
      <c r="AD22" s="382"/>
      <c r="AE22" s="382"/>
      <c r="AF22" s="382"/>
      <c r="AG22" s="382"/>
      <c r="AH22" s="382"/>
      <c r="AI22" s="382"/>
      <c r="AJ22" s="382"/>
      <c r="AK22" s="382"/>
      <c r="AL22" s="382"/>
      <c r="AM22" s="382"/>
      <c r="AN22" s="382"/>
      <c r="AO22" s="383"/>
      <c r="AP22" s="33"/>
    </row>
    <row r="23" spans="1:45" ht="35.25" customHeight="1" x14ac:dyDescent="0.2">
      <c r="A23" s="420" t="s">
        <v>163</v>
      </c>
      <c r="B23" s="421"/>
      <c r="C23" s="421"/>
      <c r="D23" s="422"/>
      <c r="E23" s="461"/>
      <c r="F23" s="461"/>
      <c r="G23" s="461"/>
      <c r="H23" s="461"/>
      <c r="I23" s="461"/>
      <c r="J23" s="461"/>
      <c r="K23" s="461"/>
      <c r="L23" s="461"/>
      <c r="M23" s="423">
        <f>-+E23</f>
        <v>0</v>
      </c>
      <c r="N23" s="424"/>
      <c r="O23" s="424"/>
      <c r="P23" s="425"/>
      <c r="Q23" s="426">
        <v>0.3</v>
      </c>
      <c r="R23" s="427"/>
      <c r="S23" s="427"/>
      <c r="T23" s="428"/>
      <c r="U23" s="440"/>
      <c r="V23" s="441"/>
      <c r="W23" s="441"/>
      <c r="X23" s="441"/>
      <c r="Y23" s="441"/>
      <c r="Z23" s="441"/>
      <c r="AA23" s="441"/>
      <c r="AB23" s="441"/>
      <c r="AC23" s="441"/>
      <c r="AD23" s="441"/>
      <c r="AE23" s="441"/>
      <c r="AF23" s="441"/>
      <c r="AG23" s="441"/>
      <c r="AH23" s="441"/>
      <c r="AI23" s="441"/>
      <c r="AJ23" s="441"/>
      <c r="AK23" s="441"/>
      <c r="AL23" s="441"/>
      <c r="AM23" s="441"/>
      <c r="AN23" s="441"/>
      <c r="AO23" s="442"/>
    </row>
    <row r="24" spans="1:45" ht="36" customHeight="1" x14ac:dyDescent="0.2">
      <c r="A24" s="420" t="s">
        <v>164</v>
      </c>
      <c r="B24" s="421"/>
      <c r="C24" s="421"/>
      <c r="D24" s="422"/>
      <c r="E24" s="461"/>
      <c r="F24" s="461"/>
      <c r="G24" s="461"/>
      <c r="H24" s="461"/>
      <c r="I24" s="461"/>
      <c r="J24" s="461"/>
      <c r="K24" s="461"/>
      <c r="L24" s="461"/>
      <c r="M24" s="423">
        <f>+E24</f>
        <v>0</v>
      </c>
      <c r="N24" s="424"/>
      <c r="O24" s="424"/>
      <c r="P24" s="425"/>
      <c r="Q24" s="426">
        <v>0.2</v>
      </c>
      <c r="R24" s="427"/>
      <c r="S24" s="427"/>
      <c r="T24" s="428"/>
      <c r="U24" s="440"/>
      <c r="V24" s="441"/>
      <c r="W24" s="441"/>
      <c r="X24" s="441"/>
      <c r="Y24" s="441"/>
      <c r="Z24" s="441"/>
      <c r="AA24" s="441"/>
      <c r="AB24" s="441"/>
      <c r="AC24" s="441"/>
      <c r="AD24" s="441"/>
      <c r="AE24" s="441"/>
      <c r="AF24" s="441"/>
      <c r="AG24" s="441"/>
      <c r="AH24" s="441"/>
      <c r="AI24" s="441"/>
      <c r="AJ24" s="441"/>
      <c r="AK24" s="441"/>
      <c r="AL24" s="441"/>
      <c r="AM24" s="441"/>
      <c r="AN24" s="441"/>
      <c r="AO24" s="442"/>
    </row>
    <row r="25" spans="1:45" ht="36" hidden="1" customHeight="1" x14ac:dyDescent="0.2">
      <c r="A25" s="432" t="s">
        <v>30</v>
      </c>
      <c r="B25" s="433"/>
      <c r="C25" s="433"/>
      <c r="D25" s="434"/>
      <c r="E25" s="429"/>
      <c r="F25" s="430"/>
      <c r="G25" s="430"/>
      <c r="H25" s="431"/>
      <c r="I25" s="429"/>
      <c r="J25" s="430"/>
      <c r="K25" s="430"/>
      <c r="L25" s="431"/>
      <c r="M25" s="423" t="e">
        <f t="shared" ref="M25:M27" si="0">+E25/I25</f>
        <v>#DIV/0!</v>
      </c>
      <c r="N25" s="424"/>
      <c r="O25" s="424"/>
      <c r="P25" s="425"/>
      <c r="Q25" s="426">
        <v>1</v>
      </c>
      <c r="R25" s="427"/>
      <c r="S25" s="427"/>
      <c r="T25" s="428"/>
      <c r="U25" s="440"/>
      <c r="V25" s="441"/>
      <c r="W25" s="441"/>
      <c r="X25" s="441"/>
      <c r="Y25" s="441"/>
      <c r="Z25" s="441"/>
      <c r="AA25" s="441"/>
      <c r="AB25" s="441"/>
      <c r="AC25" s="441"/>
      <c r="AD25" s="441"/>
      <c r="AE25" s="441"/>
      <c r="AF25" s="441"/>
      <c r="AG25" s="441"/>
      <c r="AH25" s="441"/>
      <c r="AI25" s="441"/>
      <c r="AJ25" s="441"/>
      <c r="AK25" s="441"/>
      <c r="AL25" s="441"/>
      <c r="AM25" s="441"/>
      <c r="AN25" s="441"/>
      <c r="AO25" s="442"/>
    </row>
    <row r="26" spans="1:45" ht="36" hidden="1" customHeight="1" x14ac:dyDescent="0.2">
      <c r="A26" s="432" t="s">
        <v>31</v>
      </c>
      <c r="B26" s="433"/>
      <c r="C26" s="433"/>
      <c r="D26" s="434"/>
      <c r="E26" s="429"/>
      <c r="F26" s="430"/>
      <c r="G26" s="430"/>
      <c r="H26" s="431"/>
      <c r="I26" s="429"/>
      <c r="J26" s="430"/>
      <c r="K26" s="430"/>
      <c r="L26" s="431"/>
      <c r="M26" s="423" t="e">
        <f t="shared" si="0"/>
        <v>#DIV/0!</v>
      </c>
      <c r="N26" s="424"/>
      <c r="O26" s="424"/>
      <c r="P26" s="425"/>
      <c r="Q26" s="426">
        <v>1</v>
      </c>
      <c r="R26" s="427"/>
      <c r="S26" s="427"/>
      <c r="T26" s="428"/>
      <c r="U26" s="440"/>
      <c r="V26" s="441"/>
      <c r="W26" s="441"/>
      <c r="X26" s="441"/>
      <c r="Y26" s="441"/>
      <c r="Z26" s="441"/>
      <c r="AA26" s="441"/>
      <c r="AB26" s="441"/>
      <c r="AC26" s="441"/>
      <c r="AD26" s="441"/>
      <c r="AE26" s="441"/>
      <c r="AF26" s="441"/>
      <c r="AG26" s="441"/>
      <c r="AH26" s="441"/>
      <c r="AI26" s="441"/>
      <c r="AJ26" s="441"/>
      <c r="AK26" s="441"/>
      <c r="AL26" s="441"/>
      <c r="AM26" s="441"/>
      <c r="AN26" s="441"/>
      <c r="AO26" s="442"/>
    </row>
    <row r="27" spans="1:45" ht="36" hidden="1" customHeight="1" x14ac:dyDescent="0.2">
      <c r="A27" s="432" t="s">
        <v>32</v>
      </c>
      <c r="B27" s="433"/>
      <c r="C27" s="433"/>
      <c r="D27" s="434"/>
      <c r="E27" s="429"/>
      <c r="F27" s="430"/>
      <c r="G27" s="430"/>
      <c r="H27" s="431"/>
      <c r="I27" s="429"/>
      <c r="J27" s="430"/>
      <c r="K27" s="430"/>
      <c r="L27" s="431"/>
      <c r="M27" s="423" t="e">
        <f t="shared" si="0"/>
        <v>#DIV/0!</v>
      </c>
      <c r="N27" s="424"/>
      <c r="O27" s="424"/>
      <c r="P27" s="425"/>
      <c r="Q27" s="426">
        <v>1</v>
      </c>
      <c r="R27" s="427"/>
      <c r="S27" s="427"/>
      <c r="T27" s="428"/>
      <c r="U27" s="440"/>
      <c r="V27" s="441"/>
      <c r="W27" s="441"/>
      <c r="X27" s="441"/>
      <c r="Y27" s="441"/>
      <c r="Z27" s="441"/>
      <c r="AA27" s="441"/>
      <c r="AB27" s="441"/>
      <c r="AC27" s="441"/>
      <c r="AD27" s="441"/>
      <c r="AE27" s="441"/>
      <c r="AF27" s="441"/>
      <c r="AG27" s="441"/>
      <c r="AH27" s="441"/>
      <c r="AI27" s="441"/>
      <c r="AJ27" s="441"/>
      <c r="AK27" s="441"/>
      <c r="AL27" s="441"/>
      <c r="AM27" s="441"/>
      <c r="AN27" s="441"/>
      <c r="AO27" s="442"/>
    </row>
    <row r="28" spans="1:45" ht="18" customHeight="1" x14ac:dyDescent="0.2">
      <c r="A28" s="438" t="s">
        <v>24</v>
      </c>
      <c r="B28" s="439"/>
      <c r="C28" s="439"/>
      <c r="D28" s="439"/>
      <c r="E28" s="439"/>
      <c r="F28" s="439"/>
      <c r="G28" s="439"/>
      <c r="H28" s="439"/>
      <c r="I28" s="439"/>
      <c r="J28" s="439"/>
      <c r="K28" s="439"/>
      <c r="L28" s="439"/>
      <c r="M28" s="439"/>
      <c r="N28" s="439"/>
      <c r="O28" s="439"/>
      <c r="P28" s="439"/>
      <c r="Q28" s="449">
        <v>0.22</v>
      </c>
      <c r="R28" s="450"/>
      <c r="S28" s="450"/>
      <c r="T28" s="451"/>
      <c r="U28" s="440"/>
      <c r="V28" s="441"/>
      <c r="W28" s="441"/>
      <c r="X28" s="441"/>
      <c r="Y28" s="441"/>
      <c r="Z28" s="441"/>
      <c r="AA28" s="441"/>
      <c r="AB28" s="441"/>
      <c r="AC28" s="441"/>
      <c r="AD28" s="441"/>
      <c r="AE28" s="441"/>
      <c r="AF28" s="441"/>
      <c r="AG28" s="441"/>
      <c r="AH28" s="441"/>
      <c r="AI28" s="441"/>
      <c r="AJ28" s="441"/>
      <c r="AK28" s="441"/>
      <c r="AL28" s="441"/>
      <c r="AM28" s="441"/>
      <c r="AN28" s="441"/>
      <c r="AO28" s="442"/>
      <c r="AS28" s="34" t="s">
        <v>34</v>
      </c>
    </row>
    <row r="29" spans="1:45" ht="18" customHeight="1" x14ac:dyDescent="0.2">
      <c r="A29" s="438" t="s">
        <v>20</v>
      </c>
      <c r="B29" s="439"/>
      <c r="C29" s="439"/>
      <c r="D29" s="439"/>
      <c r="E29" s="439"/>
      <c r="F29" s="439"/>
      <c r="G29" s="439"/>
      <c r="H29" s="439"/>
      <c r="I29" s="439"/>
      <c r="J29" s="439"/>
      <c r="K29" s="439"/>
      <c r="L29" s="439"/>
      <c r="M29" s="439"/>
      <c r="N29" s="439"/>
      <c r="O29" s="439"/>
      <c r="P29" s="439"/>
      <c r="Q29" s="446">
        <v>43100</v>
      </c>
      <c r="R29" s="447"/>
      <c r="S29" s="447"/>
      <c r="T29" s="448"/>
      <c r="U29" s="440"/>
      <c r="V29" s="441"/>
      <c r="W29" s="441"/>
      <c r="X29" s="441"/>
      <c r="Y29" s="441"/>
      <c r="Z29" s="441"/>
      <c r="AA29" s="441"/>
      <c r="AB29" s="441"/>
      <c r="AC29" s="441"/>
      <c r="AD29" s="441"/>
      <c r="AE29" s="441"/>
      <c r="AF29" s="441"/>
      <c r="AG29" s="441"/>
      <c r="AH29" s="441"/>
      <c r="AI29" s="441"/>
      <c r="AJ29" s="441"/>
      <c r="AK29" s="441"/>
      <c r="AL29" s="441"/>
      <c r="AM29" s="441"/>
      <c r="AN29" s="441"/>
      <c r="AO29" s="442"/>
    </row>
    <row r="30" spans="1:45" ht="18" customHeight="1" x14ac:dyDescent="0.2">
      <c r="A30" s="438" t="s">
        <v>23</v>
      </c>
      <c r="B30" s="439"/>
      <c r="C30" s="439"/>
      <c r="D30" s="439"/>
      <c r="E30" s="439"/>
      <c r="F30" s="439"/>
      <c r="G30" s="439"/>
      <c r="H30" s="439"/>
      <c r="I30" s="439"/>
      <c r="J30" s="439"/>
      <c r="K30" s="439"/>
      <c r="L30" s="439"/>
      <c r="M30" s="439"/>
      <c r="N30" s="439"/>
      <c r="O30" s="439"/>
      <c r="P30" s="439"/>
      <c r="Q30" s="449">
        <v>0.5</v>
      </c>
      <c r="R30" s="450"/>
      <c r="S30" s="450"/>
      <c r="T30" s="451"/>
      <c r="U30" s="443"/>
      <c r="V30" s="444"/>
      <c r="W30" s="444"/>
      <c r="X30" s="444"/>
      <c r="Y30" s="444"/>
      <c r="Z30" s="444"/>
      <c r="AA30" s="444"/>
      <c r="AB30" s="444"/>
      <c r="AC30" s="444"/>
      <c r="AD30" s="444"/>
      <c r="AE30" s="444"/>
      <c r="AF30" s="444"/>
      <c r="AG30" s="444"/>
      <c r="AH30" s="444"/>
      <c r="AI30" s="444"/>
      <c r="AJ30" s="444"/>
      <c r="AK30" s="444"/>
      <c r="AL30" s="444"/>
      <c r="AM30" s="444"/>
      <c r="AN30" s="444"/>
      <c r="AO30" s="445"/>
    </row>
    <row r="31" spans="1:45" ht="28.5" customHeight="1" x14ac:dyDescent="0.2">
      <c r="A31" s="474" t="s">
        <v>150</v>
      </c>
      <c r="B31" s="475"/>
      <c r="C31" s="475"/>
      <c r="D31" s="475"/>
      <c r="E31" s="475"/>
      <c r="F31" s="475"/>
      <c r="G31" s="475"/>
      <c r="H31" s="475"/>
      <c r="I31" s="475"/>
      <c r="J31" s="475"/>
      <c r="K31" s="475"/>
      <c r="L31" s="475"/>
      <c r="M31" s="475"/>
      <c r="N31" s="475"/>
      <c r="O31" s="475"/>
      <c r="P31" s="475"/>
      <c r="Q31" s="475"/>
      <c r="R31" s="475"/>
      <c r="S31" s="475"/>
      <c r="T31" s="476"/>
      <c r="U31" s="176" t="s">
        <v>89</v>
      </c>
      <c r="V31" s="177"/>
      <c r="W31" s="177"/>
      <c r="X31" s="177"/>
      <c r="Y31" s="177"/>
      <c r="Z31" s="177"/>
      <c r="AA31" s="177"/>
      <c r="AB31" s="177"/>
      <c r="AC31" s="177"/>
      <c r="AD31" s="177"/>
      <c r="AE31" s="177"/>
      <c r="AF31" s="177"/>
      <c r="AG31" s="177"/>
      <c r="AH31" s="177"/>
      <c r="AI31" s="177"/>
      <c r="AJ31" s="177"/>
      <c r="AK31" s="177"/>
      <c r="AL31" s="177"/>
      <c r="AM31" s="177"/>
      <c r="AN31" s="177"/>
      <c r="AO31" s="178"/>
    </row>
    <row r="32" spans="1:45" ht="14.25" customHeight="1" x14ac:dyDescent="0.2">
      <c r="A32" s="477"/>
      <c r="B32" s="478"/>
      <c r="C32" s="478"/>
      <c r="D32" s="478"/>
      <c r="E32" s="478"/>
      <c r="F32" s="478"/>
      <c r="G32" s="478"/>
      <c r="H32" s="478"/>
      <c r="I32" s="478"/>
      <c r="J32" s="478"/>
      <c r="K32" s="478"/>
      <c r="L32" s="478"/>
      <c r="M32" s="478"/>
      <c r="N32" s="478"/>
      <c r="O32" s="478"/>
      <c r="P32" s="478"/>
      <c r="Q32" s="478"/>
      <c r="R32" s="478"/>
      <c r="S32" s="478"/>
      <c r="T32" s="479"/>
      <c r="U32" s="179"/>
      <c r="V32" s="180"/>
      <c r="W32" s="180"/>
      <c r="X32" s="180"/>
      <c r="Y32" s="180"/>
      <c r="Z32" s="180"/>
      <c r="AA32" s="180"/>
      <c r="AB32" s="180"/>
      <c r="AC32" s="180"/>
      <c r="AD32" s="180"/>
      <c r="AE32" s="180"/>
      <c r="AF32" s="180"/>
      <c r="AG32" s="180"/>
      <c r="AH32" s="180"/>
      <c r="AI32" s="180"/>
      <c r="AJ32" s="180"/>
      <c r="AK32" s="180"/>
      <c r="AL32" s="180"/>
      <c r="AM32" s="180"/>
      <c r="AN32" s="180"/>
      <c r="AO32" s="181"/>
    </row>
    <row r="33" spans="1:41" ht="21.75" customHeight="1" x14ac:dyDescent="0.2">
      <c r="A33" s="477"/>
      <c r="B33" s="478"/>
      <c r="C33" s="478"/>
      <c r="D33" s="478"/>
      <c r="E33" s="478"/>
      <c r="F33" s="478"/>
      <c r="G33" s="478"/>
      <c r="H33" s="478"/>
      <c r="I33" s="478"/>
      <c r="J33" s="478"/>
      <c r="K33" s="478"/>
      <c r="L33" s="478"/>
      <c r="M33" s="478"/>
      <c r="N33" s="478"/>
      <c r="O33" s="478"/>
      <c r="P33" s="478"/>
      <c r="Q33" s="478"/>
      <c r="R33" s="478"/>
      <c r="S33" s="478"/>
      <c r="T33" s="479"/>
      <c r="U33" s="176" t="s">
        <v>95</v>
      </c>
      <c r="V33" s="177"/>
      <c r="W33" s="177"/>
      <c r="X33" s="177"/>
      <c r="Y33" s="177"/>
      <c r="Z33" s="177"/>
      <c r="AA33" s="177"/>
      <c r="AB33" s="177"/>
      <c r="AC33" s="177"/>
      <c r="AD33" s="177"/>
      <c r="AE33" s="177"/>
      <c r="AF33" s="177"/>
      <c r="AG33" s="177"/>
      <c r="AH33" s="177"/>
      <c r="AI33" s="177"/>
      <c r="AJ33" s="177"/>
      <c r="AK33" s="177"/>
      <c r="AL33" s="177"/>
      <c r="AM33" s="177"/>
      <c r="AN33" s="177"/>
      <c r="AO33" s="178"/>
    </row>
    <row r="34" spans="1:41" ht="25.5" customHeight="1" thickBot="1" x14ac:dyDescent="0.25">
      <c r="A34" s="480"/>
      <c r="B34" s="481"/>
      <c r="C34" s="481"/>
      <c r="D34" s="481"/>
      <c r="E34" s="481"/>
      <c r="F34" s="481"/>
      <c r="G34" s="481"/>
      <c r="H34" s="481"/>
      <c r="I34" s="481"/>
      <c r="J34" s="481"/>
      <c r="K34" s="481"/>
      <c r="L34" s="481"/>
      <c r="M34" s="481"/>
      <c r="N34" s="481"/>
      <c r="O34" s="481"/>
      <c r="P34" s="481"/>
      <c r="Q34" s="481"/>
      <c r="R34" s="481"/>
      <c r="S34" s="481"/>
      <c r="T34" s="482"/>
      <c r="U34" s="435"/>
      <c r="V34" s="436"/>
      <c r="W34" s="436"/>
      <c r="X34" s="436"/>
      <c r="Y34" s="436"/>
      <c r="Z34" s="436"/>
      <c r="AA34" s="436"/>
      <c r="AB34" s="436"/>
      <c r="AC34" s="436"/>
      <c r="AD34" s="436"/>
      <c r="AE34" s="436"/>
      <c r="AF34" s="436"/>
      <c r="AG34" s="436"/>
      <c r="AH34" s="436"/>
      <c r="AI34" s="436"/>
      <c r="AJ34" s="436"/>
      <c r="AK34" s="436"/>
      <c r="AL34" s="436"/>
      <c r="AM34" s="436"/>
      <c r="AN34" s="436"/>
      <c r="AO34" s="437"/>
    </row>
    <row r="35" spans="1:41" x14ac:dyDescent="0.2">
      <c r="A35" s="35"/>
      <c r="B35" s="35"/>
      <c r="C35" s="35"/>
      <c r="D35" s="35"/>
      <c r="E35" s="35"/>
      <c r="F35" s="35"/>
      <c r="G35" s="35"/>
      <c r="H35" s="35"/>
      <c r="I35" s="35"/>
      <c r="J35" s="35"/>
      <c r="K35" s="35"/>
      <c r="L35" s="35"/>
      <c r="M35" s="35"/>
      <c r="N35" s="35"/>
      <c r="O35" s="35"/>
      <c r="P35" s="35"/>
      <c r="Q35" s="35"/>
      <c r="R35" s="35"/>
      <c r="S35" s="35"/>
      <c r="T35" s="35"/>
      <c r="U35" s="35"/>
      <c r="V35" s="35"/>
      <c r="W35" s="35"/>
      <c r="X35" s="35"/>
      <c r="Y35" s="35"/>
      <c r="Z35" s="35"/>
      <c r="AA35" s="35"/>
      <c r="AB35" s="35"/>
      <c r="AC35" s="35"/>
      <c r="AD35" s="35"/>
      <c r="AE35" s="35"/>
      <c r="AF35" s="35"/>
      <c r="AG35" s="35"/>
      <c r="AH35" s="35"/>
      <c r="AI35" s="35"/>
      <c r="AJ35" s="35"/>
      <c r="AK35" s="35"/>
      <c r="AL35" s="35"/>
      <c r="AM35" s="35"/>
      <c r="AN35" s="35"/>
      <c r="AO35" s="35"/>
    </row>
    <row r="87" spans="1:1" x14ac:dyDescent="0.2">
      <c r="A87" s="22" t="s">
        <v>1</v>
      </c>
    </row>
    <row r="88" spans="1:1" x14ac:dyDescent="0.2">
      <c r="A88" s="22" t="s">
        <v>21</v>
      </c>
    </row>
    <row r="89" spans="1:1" x14ac:dyDescent="0.2">
      <c r="A89" s="22" t="s">
        <v>22</v>
      </c>
    </row>
  </sheetData>
  <mergeCells count="84">
    <mergeCell ref="A31:T34"/>
    <mergeCell ref="U31:AO32"/>
    <mergeCell ref="U33:AO34"/>
    <mergeCell ref="A28:P28"/>
    <mergeCell ref="Q28:T28"/>
    <mergeCell ref="A29:P29"/>
    <mergeCell ref="Q29:T29"/>
    <mergeCell ref="A30:P30"/>
    <mergeCell ref="Q30:T30"/>
    <mergeCell ref="Q25:T25"/>
    <mergeCell ref="A27:D27"/>
    <mergeCell ref="E27:H27"/>
    <mergeCell ref="I27:L27"/>
    <mergeCell ref="M27:P27"/>
    <mergeCell ref="Q27:T27"/>
    <mergeCell ref="A26:D26"/>
    <mergeCell ref="E26:H26"/>
    <mergeCell ref="I26:L26"/>
    <mergeCell ref="M26:P26"/>
    <mergeCell ref="Q26:T26"/>
    <mergeCell ref="AK21:AO21"/>
    <mergeCell ref="A23:D23"/>
    <mergeCell ref="M23:P23"/>
    <mergeCell ref="Q23:T23"/>
    <mergeCell ref="U23:AO30"/>
    <mergeCell ref="A22:D22"/>
    <mergeCell ref="M22:P22"/>
    <mergeCell ref="Q22:T22"/>
    <mergeCell ref="U22:AO22"/>
    <mergeCell ref="A24:D24"/>
    <mergeCell ref="M24:P24"/>
    <mergeCell ref="Q24:T24"/>
    <mergeCell ref="A25:D25"/>
    <mergeCell ref="E25:H25"/>
    <mergeCell ref="I25:L25"/>
    <mergeCell ref="M25:P25"/>
    <mergeCell ref="A17:T17"/>
    <mergeCell ref="U17:AJ17"/>
    <mergeCell ref="AK17:AO17"/>
    <mergeCell ref="G18:H18"/>
    <mergeCell ref="M18:N18"/>
    <mergeCell ref="P18:T18"/>
    <mergeCell ref="U18:AJ21"/>
    <mergeCell ref="AK18:AO19"/>
    <mergeCell ref="A19:T19"/>
    <mergeCell ref="A20:G20"/>
    <mergeCell ref="H20:M20"/>
    <mergeCell ref="N20:T20"/>
    <mergeCell ref="AK20:AO20"/>
    <mergeCell ref="A21:G21"/>
    <mergeCell ref="H21:M21"/>
    <mergeCell ref="N21:T21"/>
    <mergeCell ref="A12:AO12"/>
    <mergeCell ref="A13:T14"/>
    <mergeCell ref="U13:AO14"/>
    <mergeCell ref="A15:O16"/>
    <mergeCell ref="P15:AC16"/>
    <mergeCell ref="AD15:AO16"/>
    <mergeCell ref="A9:C11"/>
    <mergeCell ref="D9:J9"/>
    <mergeCell ref="K9:AO9"/>
    <mergeCell ref="D10:J10"/>
    <mergeCell ref="K10:AO10"/>
    <mergeCell ref="D11:J11"/>
    <mergeCell ref="K11:AO11"/>
    <mergeCell ref="A6:C8"/>
    <mergeCell ref="D6:J6"/>
    <mergeCell ref="K6:AO6"/>
    <mergeCell ref="D7:J7"/>
    <mergeCell ref="K7:AO7"/>
    <mergeCell ref="D8:J8"/>
    <mergeCell ref="K8:AO8"/>
    <mergeCell ref="A5:AO5"/>
    <mergeCell ref="F1:AF4"/>
    <mergeCell ref="AG1:AO1"/>
    <mergeCell ref="AG2:AO2"/>
    <mergeCell ref="AG3:AO3"/>
    <mergeCell ref="AG4:AO4"/>
    <mergeCell ref="E22:H22"/>
    <mergeCell ref="I22:L22"/>
    <mergeCell ref="E23:H23"/>
    <mergeCell ref="I23:L23"/>
    <mergeCell ref="E24:H24"/>
    <mergeCell ref="I24:L24"/>
  </mergeCells>
  <conditionalFormatting sqref="M25:M27">
    <cfRule type="cellIs" dxfId="5" priority="5" stopIfTrue="1" operator="between">
      <formula>0.7</formula>
      <formula>0.9</formula>
    </cfRule>
    <cfRule type="cellIs" dxfId="4" priority="6" stopIfTrue="1" operator="lessThan">
      <formula>0.7</formula>
    </cfRule>
  </conditionalFormatting>
  <conditionalFormatting sqref="M25:P27">
    <cfRule type="cellIs" dxfId="3" priority="4" stopIfTrue="1" operator="greaterThanOrEqual">
      <formula>0.9</formula>
    </cfRule>
  </conditionalFormatting>
  <conditionalFormatting sqref="M23:M24">
    <cfRule type="cellIs" dxfId="2" priority="2" stopIfTrue="1" operator="between">
      <formula>0.7</formula>
      <formula>0.9</formula>
    </cfRule>
    <cfRule type="cellIs" dxfId="1" priority="3" stopIfTrue="1" operator="lessThan">
      <formula>0.7</formula>
    </cfRule>
  </conditionalFormatting>
  <conditionalFormatting sqref="M23:P24">
    <cfRule type="cellIs" dxfId="0" priority="1" stopIfTrue="1" operator="greaterThanOrEqual">
      <formula>0.9</formula>
    </cfRule>
  </conditionalFormatting>
  <pageMargins left="0.7" right="0.7" top="0.75" bottom="0.75" header="0.3" footer="0.3"/>
  <pageSetup paperSize="9" scale="61" orientation="portrait" horizontalDpi="4294967295" verticalDpi="4294967295" r:id="rId1"/>
  <rowBreaks count="1" manualBreakCount="1">
    <brk id="34" max="16383"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4:Q35"/>
  <sheetViews>
    <sheetView view="pageBreakPreview" zoomScale="60" zoomScaleNormal="83" workbookViewId="0">
      <selection activeCell="E19" sqref="E19"/>
    </sheetView>
  </sheetViews>
  <sheetFormatPr baseColWidth="10" defaultRowHeight="15" x14ac:dyDescent="0.25"/>
  <cols>
    <col min="1" max="1" width="14.42578125" style="39" bestFit="1" customWidth="1"/>
    <col min="2" max="2" width="19.7109375" style="39" bestFit="1" customWidth="1"/>
    <col min="3" max="3" width="18.85546875" style="39" customWidth="1"/>
    <col min="4" max="4" width="16.28515625" style="39" customWidth="1"/>
    <col min="5" max="5" width="11.85546875" style="39" customWidth="1"/>
    <col min="6" max="8" width="10.140625" style="39" customWidth="1"/>
    <col min="9" max="9" width="11" style="39" customWidth="1"/>
    <col min="10" max="10" width="10.140625" style="39" customWidth="1"/>
    <col min="11" max="11" width="11.42578125" style="39"/>
    <col min="12" max="12" width="9.7109375" style="39" customWidth="1"/>
    <col min="13" max="16384" width="11.42578125" style="39"/>
  </cols>
  <sheetData>
    <row r="4" spans="1:17" ht="60" x14ac:dyDescent="0.25">
      <c r="A4" s="36"/>
      <c r="B4" s="37" t="s">
        <v>106</v>
      </c>
      <c r="C4" s="37" t="s">
        <v>107</v>
      </c>
      <c r="D4" s="37" t="s">
        <v>108</v>
      </c>
      <c r="E4" s="37" t="s">
        <v>13</v>
      </c>
      <c r="F4" s="38" t="s">
        <v>109</v>
      </c>
      <c r="G4" s="38" t="s">
        <v>110</v>
      </c>
      <c r="H4" s="38" t="s">
        <v>111</v>
      </c>
      <c r="I4" s="38" t="s">
        <v>112</v>
      </c>
      <c r="J4" s="37" t="s">
        <v>113</v>
      </c>
      <c r="K4" s="37" t="s">
        <v>114</v>
      </c>
      <c r="L4" s="37" t="s">
        <v>115</v>
      </c>
      <c r="M4" s="37" t="s">
        <v>13</v>
      </c>
      <c r="N4" s="38" t="s">
        <v>109</v>
      </c>
      <c r="O4" s="38" t="s">
        <v>110</v>
      </c>
      <c r="P4" s="38" t="s">
        <v>111</v>
      </c>
      <c r="Q4" s="38" t="s">
        <v>112</v>
      </c>
    </row>
    <row r="5" spans="1:17" x14ac:dyDescent="0.25">
      <c r="A5" s="40" t="s">
        <v>116</v>
      </c>
      <c r="B5" s="41">
        <v>4465</v>
      </c>
      <c r="C5" s="41"/>
      <c r="D5" s="41"/>
      <c r="E5" s="41"/>
      <c r="F5" s="41"/>
      <c r="G5" s="41"/>
      <c r="H5" s="41"/>
      <c r="I5" s="41"/>
      <c r="J5" s="41">
        <v>4465</v>
      </c>
      <c r="K5" s="42">
        <f>SUM(E5:I5)</f>
        <v>0</v>
      </c>
      <c r="L5" s="43">
        <f>+K5/J5</f>
        <v>0</v>
      </c>
      <c r="M5" s="43" t="e">
        <f>+E5/$K5</f>
        <v>#DIV/0!</v>
      </c>
      <c r="N5" s="43" t="e">
        <f t="shared" ref="N5:Q17" si="0">+F5/$K5</f>
        <v>#DIV/0!</v>
      </c>
      <c r="O5" s="43" t="e">
        <f t="shared" si="0"/>
        <v>#DIV/0!</v>
      </c>
      <c r="P5" s="43" t="e">
        <f t="shared" si="0"/>
        <v>#DIV/0!</v>
      </c>
      <c r="Q5" s="43" t="e">
        <f t="shared" si="0"/>
        <v>#DIV/0!</v>
      </c>
    </row>
    <row r="6" spans="1:17" x14ac:dyDescent="0.25">
      <c r="A6" s="40" t="s">
        <v>117</v>
      </c>
      <c r="B6" s="41">
        <v>3657</v>
      </c>
      <c r="C6" s="41"/>
      <c r="D6" s="41"/>
      <c r="E6" s="41"/>
      <c r="F6" s="41"/>
      <c r="G6" s="41"/>
      <c r="H6" s="41"/>
      <c r="I6" s="41"/>
      <c r="J6" s="41">
        <v>3657</v>
      </c>
      <c r="K6" s="42">
        <f t="shared" ref="K6:K17" si="1">SUM(E6:I6)</f>
        <v>0</v>
      </c>
      <c r="L6" s="43">
        <f t="shared" ref="L6:L16" si="2">+K6/J6</f>
        <v>0</v>
      </c>
      <c r="M6" s="43" t="e">
        <f t="shared" ref="M6:M17" si="3">+E6/$K6</f>
        <v>#DIV/0!</v>
      </c>
      <c r="N6" s="43" t="e">
        <f t="shared" si="0"/>
        <v>#DIV/0!</v>
      </c>
      <c r="O6" s="43" t="e">
        <f t="shared" si="0"/>
        <v>#DIV/0!</v>
      </c>
      <c r="P6" s="43" t="e">
        <f t="shared" si="0"/>
        <v>#DIV/0!</v>
      </c>
      <c r="Q6" s="43" t="e">
        <f t="shared" si="0"/>
        <v>#DIV/0!</v>
      </c>
    </row>
    <row r="7" spans="1:17" x14ac:dyDescent="0.25">
      <c r="A7" s="40" t="s">
        <v>118</v>
      </c>
      <c r="B7" s="41">
        <v>3314</v>
      </c>
      <c r="C7" s="41"/>
      <c r="D7" s="41"/>
      <c r="E7" s="41"/>
      <c r="F7" s="41"/>
      <c r="G7" s="41"/>
      <c r="H7" s="41"/>
      <c r="I7" s="41"/>
      <c r="J7" s="41">
        <v>3314</v>
      </c>
      <c r="K7" s="42">
        <f t="shared" si="1"/>
        <v>0</v>
      </c>
      <c r="L7" s="43">
        <f t="shared" si="2"/>
        <v>0</v>
      </c>
      <c r="M7" s="43" t="e">
        <f t="shared" si="3"/>
        <v>#DIV/0!</v>
      </c>
      <c r="N7" s="43" t="e">
        <f t="shared" si="0"/>
        <v>#DIV/0!</v>
      </c>
      <c r="O7" s="43" t="e">
        <f t="shared" si="0"/>
        <v>#DIV/0!</v>
      </c>
      <c r="P7" s="43" t="e">
        <f t="shared" si="0"/>
        <v>#DIV/0!</v>
      </c>
      <c r="Q7" s="43" t="e">
        <f t="shared" si="0"/>
        <v>#DIV/0!</v>
      </c>
    </row>
    <row r="8" spans="1:17" x14ac:dyDescent="0.25">
      <c r="A8" s="40" t="s">
        <v>119</v>
      </c>
      <c r="B8" s="41">
        <v>3765</v>
      </c>
      <c r="C8" s="41"/>
      <c r="D8" s="41">
        <v>1</v>
      </c>
      <c r="E8" s="41"/>
      <c r="F8" s="41"/>
      <c r="G8" s="41"/>
      <c r="H8" s="41"/>
      <c r="I8" s="41">
        <v>1</v>
      </c>
      <c r="J8" s="41">
        <v>3767</v>
      </c>
      <c r="K8" s="42">
        <f t="shared" si="1"/>
        <v>1</v>
      </c>
      <c r="L8" s="43">
        <f t="shared" si="2"/>
        <v>2.6546323334218213E-4</v>
      </c>
      <c r="M8" s="43">
        <f t="shared" si="3"/>
        <v>0</v>
      </c>
      <c r="N8" s="43">
        <f t="shared" si="0"/>
        <v>0</v>
      </c>
      <c r="O8" s="43">
        <f t="shared" si="0"/>
        <v>0</v>
      </c>
      <c r="P8" s="43">
        <f t="shared" si="0"/>
        <v>0</v>
      </c>
      <c r="Q8" s="43">
        <f t="shared" si="0"/>
        <v>1</v>
      </c>
    </row>
    <row r="9" spans="1:17" x14ac:dyDescent="0.25">
      <c r="A9" s="40" t="s">
        <v>120</v>
      </c>
      <c r="B9" s="41">
        <v>3974</v>
      </c>
      <c r="C9" s="41"/>
      <c r="D9" s="41">
        <v>71</v>
      </c>
      <c r="E9" s="41"/>
      <c r="F9" s="41"/>
      <c r="G9" s="41"/>
      <c r="H9" s="41">
        <v>2</v>
      </c>
      <c r="I9" s="41"/>
      <c r="J9" s="41">
        <v>4047</v>
      </c>
      <c r="K9" s="42">
        <f t="shared" si="1"/>
        <v>2</v>
      </c>
      <c r="L9" s="43">
        <f t="shared" si="2"/>
        <v>4.9419322955275514E-4</v>
      </c>
      <c r="M9" s="43">
        <f t="shared" si="3"/>
        <v>0</v>
      </c>
      <c r="N9" s="43">
        <f t="shared" si="0"/>
        <v>0</v>
      </c>
      <c r="O9" s="43">
        <f t="shared" si="0"/>
        <v>0</v>
      </c>
      <c r="P9" s="43">
        <f t="shared" si="0"/>
        <v>1</v>
      </c>
      <c r="Q9" s="43">
        <f t="shared" si="0"/>
        <v>0</v>
      </c>
    </row>
    <row r="10" spans="1:17" x14ac:dyDescent="0.25">
      <c r="A10" s="40" t="s">
        <v>121</v>
      </c>
      <c r="B10" s="41">
        <v>4611</v>
      </c>
      <c r="C10" s="41"/>
      <c r="D10" s="41">
        <v>16</v>
      </c>
      <c r="E10" s="41"/>
      <c r="F10" s="41">
        <v>1</v>
      </c>
      <c r="G10" s="41">
        <v>17</v>
      </c>
      <c r="H10" s="41">
        <v>14</v>
      </c>
      <c r="I10" s="41">
        <v>6</v>
      </c>
      <c r="J10" s="41">
        <v>4665</v>
      </c>
      <c r="K10" s="42">
        <f t="shared" si="1"/>
        <v>38</v>
      </c>
      <c r="L10" s="43">
        <f t="shared" si="2"/>
        <v>8.1457663451232586E-3</v>
      </c>
      <c r="M10" s="43">
        <f t="shared" si="3"/>
        <v>0</v>
      </c>
      <c r="N10" s="43">
        <f t="shared" si="0"/>
        <v>2.6315789473684209E-2</v>
      </c>
      <c r="O10" s="43">
        <f t="shared" si="0"/>
        <v>0.44736842105263158</v>
      </c>
      <c r="P10" s="43">
        <f t="shared" si="0"/>
        <v>0.36842105263157893</v>
      </c>
      <c r="Q10" s="43">
        <f t="shared" si="0"/>
        <v>0.15789473684210525</v>
      </c>
    </row>
    <row r="11" spans="1:17" x14ac:dyDescent="0.25">
      <c r="A11" s="40" t="s">
        <v>122</v>
      </c>
      <c r="B11" s="41">
        <v>3692</v>
      </c>
      <c r="C11" s="41"/>
      <c r="D11" s="41">
        <v>11</v>
      </c>
      <c r="E11" s="41">
        <v>3</v>
      </c>
      <c r="F11" s="41">
        <v>3</v>
      </c>
      <c r="G11" s="41">
        <v>11</v>
      </c>
      <c r="H11" s="41">
        <v>48</v>
      </c>
      <c r="I11" s="41">
        <v>22</v>
      </c>
      <c r="J11" s="41">
        <v>3790</v>
      </c>
      <c r="K11" s="42">
        <f t="shared" si="1"/>
        <v>87</v>
      </c>
      <c r="L11" s="43">
        <f t="shared" si="2"/>
        <v>2.2955145118733509E-2</v>
      </c>
      <c r="M11" s="43">
        <f t="shared" si="3"/>
        <v>3.4482758620689655E-2</v>
      </c>
      <c r="N11" s="43">
        <f t="shared" si="0"/>
        <v>3.4482758620689655E-2</v>
      </c>
      <c r="O11" s="43">
        <f t="shared" si="0"/>
        <v>0.12643678160919541</v>
      </c>
      <c r="P11" s="43">
        <f t="shared" si="0"/>
        <v>0.55172413793103448</v>
      </c>
      <c r="Q11" s="43">
        <f t="shared" si="0"/>
        <v>0.25287356321839083</v>
      </c>
    </row>
    <row r="12" spans="1:17" x14ac:dyDescent="0.25">
      <c r="A12" s="40" t="s">
        <v>123</v>
      </c>
      <c r="B12" s="41">
        <v>2925</v>
      </c>
      <c r="C12" s="41">
        <v>2</v>
      </c>
      <c r="D12" s="41">
        <v>18</v>
      </c>
      <c r="E12" s="41">
        <v>15</v>
      </c>
      <c r="F12" s="41">
        <v>25</v>
      </c>
      <c r="G12" s="41">
        <v>79</v>
      </c>
      <c r="H12" s="41">
        <v>392</v>
      </c>
      <c r="I12" s="41">
        <v>273</v>
      </c>
      <c r="J12" s="41">
        <v>3729</v>
      </c>
      <c r="K12" s="42">
        <f t="shared" si="1"/>
        <v>784</v>
      </c>
      <c r="L12" s="43">
        <f t="shared" si="2"/>
        <v>0.21024403325288282</v>
      </c>
      <c r="M12" s="43">
        <f t="shared" si="3"/>
        <v>1.913265306122449E-2</v>
      </c>
      <c r="N12" s="43">
        <f t="shared" si="0"/>
        <v>3.1887755102040817E-2</v>
      </c>
      <c r="O12" s="43">
        <f t="shared" si="0"/>
        <v>0.10076530612244898</v>
      </c>
      <c r="P12" s="43">
        <f t="shared" si="0"/>
        <v>0.5</v>
      </c>
      <c r="Q12" s="43">
        <f t="shared" si="0"/>
        <v>0.3482142857142857</v>
      </c>
    </row>
    <row r="13" spans="1:17" ht="29.25" x14ac:dyDescent="0.25">
      <c r="A13" s="40" t="s">
        <v>124</v>
      </c>
      <c r="B13" s="41">
        <v>831</v>
      </c>
      <c r="C13" s="41">
        <v>3</v>
      </c>
      <c r="D13" s="41">
        <v>15</v>
      </c>
      <c r="E13" s="41">
        <v>36</v>
      </c>
      <c r="F13" s="41">
        <v>65</v>
      </c>
      <c r="G13" s="41">
        <v>203</v>
      </c>
      <c r="H13" s="41">
        <v>1208</v>
      </c>
      <c r="I13" s="41">
        <v>1069</v>
      </c>
      <c r="J13" s="41">
        <v>3430</v>
      </c>
      <c r="K13" s="42">
        <f t="shared" si="1"/>
        <v>2581</v>
      </c>
      <c r="L13" s="43">
        <f t="shared" si="2"/>
        <v>0.75247813411078712</v>
      </c>
      <c r="M13" s="43">
        <f t="shared" si="3"/>
        <v>1.3948082138705927E-2</v>
      </c>
      <c r="N13" s="43">
        <f t="shared" si="0"/>
        <v>2.5184037194885704E-2</v>
      </c>
      <c r="O13" s="43">
        <f t="shared" si="0"/>
        <v>7.8651685393258425E-2</v>
      </c>
      <c r="P13" s="43">
        <f t="shared" si="0"/>
        <v>0.46803564509879891</v>
      </c>
      <c r="Q13" s="43">
        <f t="shared" si="0"/>
        <v>0.41418055017435101</v>
      </c>
    </row>
    <row r="14" spans="1:17" x14ac:dyDescent="0.25">
      <c r="A14" s="40" t="s">
        <v>125</v>
      </c>
      <c r="B14" s="41">
        <v>813</v>
      </c>
      <c r="C14" s="41">
        <v>4</v>
      </c>
      <c r="D14" s="41">
        <v>18</v>
      </c>
      <c r="E14" s="41">
        <v>49</v>
      </c>
      <c r="F14" s="41">
        <v>31</v>
      </c>
      <c r="G14" s="41">
        <v>221</v>
      </c>
      <c r="H14" s="41">
        <v>1230</v>
      </c>
      <c r="I14" s="41">
        <v>1123</v>
      </c>
      <c r="J14" s="41">
        <v>3489</v>
      </c>
      <c r="K14" s="42">
        <f t="shared" si="1"/>
        <v>2654</v>
      </c>
      <c r="L14" s="43">
        <f t="shared" si="2"/>
        <v>0.76067641157924903</v>
      </c>
      <c r="M14" s="43">
        <f t="shared" si="3"/>
        <v>1.8462697814619441E-2</v>
      </c>
      <c r="N14" s="43">
        <f t="shared" si="0"/>
        <v>1.1680482290881688E-2</v>
      </c>
      <c r="O14" s="43">
        <f t="shared" si="0"/>
        <v>8.3270535041446866E-2</v>
      </c>
      <c r="P14" s="43">
        <f t="shared" si="0"/>
        <v>0.46345139412207986</v>
      </c>
      <c r="Q14" s="43">
        <f t="shared" si="0"/>
        <v>0.4231348907309721</v>
      </c>
    </row>
    <row r="15" spans="1:17" x14ac:dyDescent="0.25">
      <c r="A15" s="40" t="s">
        <v>126</v>
      </c>
      <c r="B15" s="41">
        <v>662</v>
      </c>
      <c r="C15" s="41">
        <v>4</v>
      </c>
      <c r="D15" s="41">
        <v>131</v>
      </c>
      <c r="E15" s="41">
        <v>40</v>
      </c>
      <c r="F15" s="41">
        <v>45</v>
      </c>
      <c r="G15" s="41">
        <v>200</v>
      </c>
      <c r="H15" s="41">
        <v>1009</v>
      </c>
      <c r="I15" s="41">
        <v>932</v>
      </c>
      <c r="J15" s="41">
        <v>3023</v>
      </c>
      <c r="K15" s="42">
        <f t="shared" si="1"/>
        <v>2226</v>
      </c>
      <c r="L15" s="43">
        <f t="shared" si="2"/>
        <v>0.73635461462123719</v>
      </c>
      <c r="M15" s="43">
        <f t="shared" si="3"/>
        <v>1.7969451931716084E-2</v>
      </c>
      <c r="N15" s="43">
        <f t="shared" si="0"/>
        <v>2.0215633423180591E-2</v>
      </c>
      <c r="O15" s="43">
        <f t="shared" si="0"/>
        <v>8.9847259658580411E-2</v>
      </c>
      <c r="P15" s="43">
        <f t="shared" si="0"/>
        <v>0.4532794249775382</v>
      </c>
      <c r="Q15" s="43">
        <f t="shared" si="0"/>
        <v>0.41868823000898475</v>
      </c>
    </row>
    <row r="16" spans="1:17" x14ac:dyDescent="0.25">
      <c r="A16" s="40" t="s">
        <v>127</v>
      </c>
      <c r="B16" s="41">
        <v>481</v>
      </c>
      <c r="C16" s="41">
        <v>8</v>
      </c>
      <c r="D16" s="41">
        <v>93</v>
      </c>
      <c r="E16" s="41">
        <v>43</v>
      </c>
      <c r="F16" s="41">
        <v>37</v>
      </c>
      <c r="G16" s="41">
        <v>140</v>
      </c>
      <c r="H16" s="41">
        <v>762</v>
      </c>
      <c r="I16" s="41">
        <v>999</v>
      </c>
      <c r="J16" s="41">
        <v>2563</v>
      </c>
      <c r="K16" s="42">
        <f t="shared" si="1"/>
        <v>1981</v>
      </c>
      <c r="L16" s="43">
        <f t="shared" si="2"/>
        <v>0.77292235661334374</v>
      </c>
      <c r="M16" s="43">
        <f t="shared" si="3"/>
        <v>2.1706208985360929E-2</v>
      </c>
      <c r="N16" s="43">
        <f t="shared" si="0"/>
        <v>1.867743563856638E-2</v>
      </c>
      <c r="O16" s="43">
        <f>+G16/$K16</f>
        <v>7.0671378091872794E-2</v>
      </c>
      <c r="P16" s="43">
        <f t="shared" si="0"/>
        <v>0.38465421504290764</v>
      </c>
      <c r="Q16" s="43">
        <f t="shared" si="0"/>
        <v>0.50429076224129232</v>
      </c>
    </row>
    <row r="17" spans="1:17" x14ac:dyDescent="0.25">
      <c r="A17" s="40" t="s">
        <v>128</v>
      </c>
      <c r="B17" s="41">
        <v>33190</v>
      </c>
      <c r="C17" s="41">
        <v>21</v>
      </c>
      <c r="D17" s="41">
        <v>374</v>
      </c>
      <c r="E17" s="41">
        <v>186</v>
      </c>
      <c r="F17" s="41">
        <v>207</v>
      </c>
      <c r="G17" s="41">
        <v>871</v>
      </c>
      <c r="H17" s="41">
        <v>4665</v>
      </c>
      <c r="I17" s="41">
        <v>4425</v>
      </c>
      <c r="J17" s="41">
        <v>43939</v>
      </c>
      <c r="K17" s="42">
        <f t="shared" si="1"/>
        <v>10354</v>
      </c>
      <c r="L17" s="43">
        <f>+K17/J17</f>
        <v>0.23564487129884612</v>
      </c>
      <c r="M17" s="43">
        <f t="shared" si="3"/>
        <v>1.7964071856287425E-2</v>
      </c>
      <c r="N17" s="43">
        <f t="shared" si="0"/>
        <v>1.9992273517481167E-2</v>
      </c>
      <c r="O17" s="43">
        <f t="shared" si="0"/>
        <v>8.4122078423797569E-2</v>
      </c>
      <c r="P17" s="43">
        <f t="shared" si="0"/>
        <v>0.45055051187946688</v>
      </c>
      <c r="Q17" s="43">
        <f t="shared" si="0"/>
        <v>0.42737106432296695</v>
      </c>
    </row>
    <row r="18" spans="1:17" x14ac:dyDescent="0.25">
      <c r="A18" s="44"/>
      <c r="B18" s="44"/>
      <c r="C18" s="44"/>
      <c r="D18" s="44"/>
      <c r="E18" s="44"/>
      <c r="F18" s="44"/>
      <c r="G18" s="44"/>
      <c r="H18" s="44"/>
      <c r="I18" s="44"/>
      <c r="J18" s="44"/>
    </row>
    <row r="20" spans="1:17" x14ac:dyDescent="0.25">
      <c r="A20" s="483" t="s">
        <v>129</v>
      </c>
      <c r="B20" s="37" t="s">
        <v>130</v>
      </c>
      <c r="C20" s="37" t="s">
        <v>131</v>
      </c>
      <c r="D20" s="484" t="s">
        <v>132</v>
      </c>
    </row>
    <row r="21" spans="1:17" ht="31.5" customHeight="1" x14ac:dyDescent="0.25">
      <c r="A21" s="483"/>
      <c r="B21" s="45" t="s">
        <v>133</v>
      </c>
      <c r="C21" s="45" t="s">
        <v>134</v>
      </c>
      <c r="D21" s="484"/>
    </row>
    <row r="22" spans="1:17" x14ac:dyDescent="0.25">
      <c r="A22" s="40" t="s">
        <v>116</v>
      </c>
      <c r="B22" s="46">
        <f>+H5+I5</f>
        <v>0</v>
      </c>
      <c r="C22" s="46">
        <f>+K5</f>
        <v>0</v>
      </c>
      <c r="D22" s="47" t="e">
        <f>+B22/C22</f>
        <v>#DIV/0!</v>
      </c>
    </row>
    <row r="23" spans="1:17" x14ac:dyDescent="0.25">
      <c r="A23" s="40" t="s">
        <v>117</v>
      </c>
      <c r="B23" s="46">
        <f t="shared" ref="B23:B34" si="4">+H6+I6</f>
        <v>0</v>
      </c>
      <c r="C23" s="46">
        <f t="shared" ref="C23:C35" si="5">+K6</f>
        <v>0</v>
      </c>
      <c r="D23" s="47" t="e">
        <f t="shared" ref="D23:D34" si="6">+B23/C23</f>
        <v>#DIV/0!</v>
      </c>
    </row>
    <row r="24" spans="1:17" x14ac:dyDescent="0.25">
      <c r="A24" s="40" t="s">
        <v>118</v>
      </c>
      <c r="B24" s="46">
        <f t="shared" si="4"/>
        <v>0</v>
      </c>
      <c r="C24" s="46">
        <f t="shared" si="5"/>
        <v>0</v>
      </c>
      <c r="D24" s="47" t="e">
        <f t="shared" si="6"/>
        <v>#DIV/0!</v>
      </c>
    </row>
    <row r="25" spans="1:17" x14ac:dyDescent="0.25">
      <c r="A25" s="40" t="s">
        <v>119</v>
      </c>
      <c r="B25" s="46">
        <f t="shared" si="4"/>
        <v>1</v>
      </c>
      <c r="C25" s="46">
        <f t="shared" si="5"/>
        <v>1</v>
      </c>
      <c r="D25" s="47">
        <f t="shared" si="6"/>
        <v>1</v>
      </c>
    </row>
    <row r="26" spans="1:17" x14ac:dyDescent="0.25">
      <c r="A26" s="40" t="s">
        <v>120</v>
      </c>
      <c r="B26" s="46">
        <f t="shared" si="4"/>
        <v>2</v>
      </c>
      <c r="C26" s="46">
        <f t="shared" si="5"/>
        <v>2</v>
      </c>
      <c r="D26" s="47">
        <f t="shared" si="6"/>
        <v>1</v>
      </c>
    </row>
    <row r="27" spans="1:17" x14ac:dyDescent="0.25">
      <c r="A27" s="40" t="s">
        <v>121</v>
      </c>
      <c r="B27" s="46">
        <f t="shared" si="4"/>
        <v>20</v>
      </c>
      <c r="C27" s="46">
        <f t="shared" si="5"/>
        <v>38</v>
      </c>
      <c r="D27" s="47">
        <f t="shared" si="6"/>
        <v>0.52631578947368418</v>
      </c>
    </row>
    <row r="28" spans="1:17" x14ac:dyDescent="0.25">
      <c r="A28" s="40" t="s">
        <v>122</v>
      </c>
      <c r="B28" s="46">
        <f t="shared" si="4"/>
        <v>70</v>
      </c>
      <c r="C28" s="46">
        <f t="shared" si="5"/>
        <v>87</v>
      </c>
      <c r="D28" s="47">
        <f t="shared" si="6"/>
        <v>0.8045977011494253</v>
      </c>
    </row>
    <row r="29" spans="1:17" x14ac:dyDescent="0.25">
      <c r="A29" s="40" t="s">
        <v>123</v>
      </c>
      <c r="B29" s="46">
        <f t="shared" si="4"/>
        <v>665</v>
      </c>
      <c r="C29" s="46">
        <f t="shared" si="5"/>
        <v>784</v>
      </c>
      <c r="D29" s="47">
        <f t="shared" si="6"/>
        <v>0.8482142857142857</v>
      </c>
    </row>
    <row r="30" spans="1:17" ht="29.25" x14ac:dyDescent="0.25">
      <c r="A30" s="40" t="s">
        <v>124</v>
      </c>
      <c r="B30" s="46">
        <f t="shared" si="4"/>
        <v>2277</v>
      </c>
      <c r="C30" s="46">
        <f t="shared" si="5"/>
        <v>2581</v>
      </c>
      <c r="D30" s="47">
        <f t="shared" si="6"/>
        <v>0.88221619527314998</v>
      </c>
    </row>
    <row r="31" spans="1:17" x14ac:dyDescent="0.25">
      <c r="A31" s="40" t="s">
        <v>125</v>
      </c>
      <c r="B31" s="46">
        <f t="shared" si="4"/>
        <v>2353</v>
      </c>
      <c r="C31" s="46">
        <f t="shared" si="5"/>
        <v>2654</v>
      </c>
      <c r="D31" s="47">
        <f t="shared" si="6"/>
        <v>0.88658628485305202</v>
      </c>
    </row>
    <row r="32" spans="1:17" x14ac:dyDescent="0.25">
      <c r="A32" s="40" t="s">
        <v>126</v>
      </c>
      <c r="B32" s="46">
        <f t="shared" si="4"/>
        <v>1941</v>
      </c>
      <c r="C32" s="46">
        <f t="shared" si="5"/>
        <v>2226</v>
      </c>
      <c r="D32" s="47">
        <f t="shared" si="6"/>
        <v>0.87196765498652296</v>
      </c>
    </row>
    <row r="33" spans="1:4" x14ac:dyDescent="0.25">
      <c r="A33" s="40" t="s">
        <v>127</v>
      </c>
      <c r="B33" s="46">
        <f t="shared" si="4"/>
        <v>1761</v>
      </c>
      <c r="C33" s="46">
        <f t="shared" si="5"/>
        <v>1981</v>
      </c>
      <c r="D33" s="47">
        <f t="shared" si="6"/>
        <v>0.88894497728419986</v>
      </c>
    </row>
    <row r="34" spans="1:4" x14ac:dyDescent="0.25">
      <c r="A34" s="40" t="s">
        <v>128</v>
      </c>
      <c r="B34" s="46">
        <f t="shared" si="4"/>
        <v>9090</v>
      </c>
      <c r="C34" s="46">
        <f t="shared" si="5"/>
        <v>10354</v>
      </c>
      <c r="D34" s="47">
        <f t="shared" si="6"/>
        <v>0.87792157620243383</v>
      </c>
    </row>
    <row r="35" spans="1:4" x14ac:dyDescent="0.25">
      <c r="C35" s="48">
        <f t="shared" si="5"/>
        <v>0</v>
      </c>
    </row>
  </sheetData>
  <mergeCells count="2">
    <mergeCell ref="A20:A21"/>
    <mergeCell ref="D20:D21"/>
  </mergeCells>
  <pageMargins left="0.7" right="0.7" top="0.75" bottom="0.75" header="0.3" footer="0.3"/>
  <pageSetup scale="59" orientation="landscape" horizontalDpi="4294967295" verticalDpi="4294967295"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8</vt:i4>
      </vt:variant>
      <vt:variant>
        <vt:lpstr>Rangos con nombre</vt:lpstr>
      </vt:variant>
      <vt:variant>
        <vt:i4>7</vt:i4>
      </vt:variant>
    </vt:vector>
  </HeadingPairs>
  <TitlesOfParts>
    <vt:vector size="15" baseType="lpstr">
      <vt:lpstr>TIC1</vt:lpstr>
      <vt:lpstr>TIC2</vt:lpstr>
      <vt:lpstr>TIC3</vt:lpstr>
      <vt:lpstr>TIC4</vt:lpstr>
      <vt:lpstr>1168 1</vt:lpstr>
      <vt:lpstr>SGSI 1</vt:lpstr>
      <vt:lpstr>SGSI 2</vt:lpstr>
      <vt:lpstr>Línea base indiador TIC4</vt:lpstr>
      <vt:lpstr>'1168 1'!Área_de_impresión</vt:lpstr>
      <vt:lpstr>'SGSI 1'!Área_de_impresión</vt:lpstr>
      <vt:lpstr>'SGSI 2'!Área_de_impresión</vt:lpstr>
      <vt:lpstr>'TIC1'!Área_de_impresión</vt:lpstr>
      <vt:lpstr>'TIC2'!Área_de_impresión</vt:lpstr>
      <vt:lpstr>'TIC3'!Área_de_impresión</vt:lpstr>
      <vt:lpstr>'TIC4'!Área_de_impresión</vt:lpstr>
    </vt:vector>
  </TitlesOfParts>
  <Company>Windows XP Colossus Edition 2 Reloaded</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gcruzr</dc:creator>
  <cp:lastModifiedBy>Jully Marcela Vel�squez Corredor</cp:lastModifiedBy>
  <cp:lastPrinted>2017-03-23T18:43:03Z</cp:lastPrinted>
  <dcterms:created xsi:type="dcterms:W3CDTF">2012-06-04T17:13:32Z</dcterms:created>
  <dcterms:modified xsi:type="dcterms:W3CDTF">2017-05-05T20:28:16Z</dcterms:modified>
</cp:coreProperties>
</file>